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009" documentId="13_ncr:1_{F6CB121F-512D-4AA6-A0C1-0FB36C537598}" xr6:coauthVersionLast="47" xr6:coauthVersionMax="47" xr10:uidLastSave="{C8AC4144-A386-42C3-8062-22C0ECCA7A2D}"/>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0" i="4"/>
  <c r="B21" i="4"/>
  <c r="B22"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<sst xmlns="http://schemas.openxmlformats.org/spreadsheetml/2006/main" count="180281" uniqueCount="39123">
  <si>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</si>
  <si>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</si>
  <si>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</si>
  <si>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</si>
  <si>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</si>
  <si>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</si>
  <si>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</si>
  <si>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</si>
  <si>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</si>
  <si>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</si>
  <si>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</si>
  <si>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</si>
  <si>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</si>
  <si>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</si>
  <si>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</si>
  <si>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</si>
  <si>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</si>
  <si>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</si>
  <si>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</si>
  <si>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</si>
  <si>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</si>
  <si>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</si>
  <si>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</si>
  <si>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</si>
  <si>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</si>
  <si>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</si>
  <si>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</si>
  <si>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</si>
  <si>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</si>
  <si>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</si>
  <si>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</si>
  <si>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</si>
  <si>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</si>
  <si>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</si>
  <si>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</si>
  <si>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</si>
  <si>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</si>
  <si>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</si>
  <si>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</si>
  <si>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</si>
  <si>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</si>
  <si>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</si>
  <si>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</si>
  <si>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</si>
  <si>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</si>
  <si>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</si>
  <si>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</si>
  <si>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</si>
  <si>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</si>
  <si>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</si>
  <si>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</si>
  <si>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</si>
  <si>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</si>
  <si>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</si>
  <si>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</si>
  <si>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</si>
  <si>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</si>
  <si>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</si>
  <si>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</si>
  <si>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</si>
  <si>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</si>
  <si>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</si>
  <si>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</si>
  <si>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</si>
  <si>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</si>
  <si>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</si>
  <si>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</si>
  <si>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</si>
  <si>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</si>
  <si>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</si>
  <si>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</si>
  <si>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</si>
  <si>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</si>
  <si>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</si>
  <si>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</si>
  <si>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</si>
  <si>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</si>
  <si>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</si>
  <si>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</si>
  <si>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</si>
  <si>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</si>
  <si>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</si>
  <si>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</si>
  <si>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</si>
  <si>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</si>
  <si>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</si>
  <si>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</si>
  <si>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</si>
  <si>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</si>
  <si>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</si>
  <si>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</si>
  <si>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</si>
  <si>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</si>
  <si>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</si>
  <si>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</si>
  <si>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</si>
  <si>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</si>
  <si>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</si>
  <si>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</si>
  <si>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</si>
  <si>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</si>
  <si>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</si>
  <si>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</si>
  <si>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</si>
  <si>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</si>
  <si>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</si>
  <si>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</si>
  <si>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</si>
  <si>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</si>
  <si>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</si>
  <si>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</si>
  <si>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</si>
  <si>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</si>
  <si>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</si>
  <si>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</si>
  <si>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</si>
  <si>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</si>
  <si>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</si>
  <si>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</si>
  <si>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</si>
  <si>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</si>
  <si>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</si>
  <si>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</si>
  <si>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</si>
  <si>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</si>
  <si>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</si>
  <si>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</si>
  <si>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</si>
  <si>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</si>
  <si>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</si>
  <si>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</si>
  <si>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</si>
  <si>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</si>
  <si>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</si>
  <si>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</si>
  <si>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</si>
  <si>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</si>
  <si>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</si>
  <si>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</si>
  <si>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</si>
  <si>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</si>
  <si>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</si>
  <si>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</si>
  <si>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</si>
  <si>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</si>
  <si>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</si>
  <si>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</si>
  <si>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</si>
  <si>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</si>
  <si>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</si>
  <si>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</si>
  <si>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</si>
  <si>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</si>
  <si>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</si>
  <si>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</si>
  <si>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</si>
  <si>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</si>
  <si>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</si>
  <si>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</si>
  <si>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</si>
  <si>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</si>
  <si>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</si>
  <si>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</si>
  <si>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</si>
  <si>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</si>
  <si>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</si>
  <si>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</si>
  <si>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</si>
  <si>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</si>
  <si>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</si>
  <si>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</si>
  <si>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</si>
  <si>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</si>
  <si>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</si>
  <si>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</si>
  <si>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</si>
  <si>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</si>
  <si>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</si>
  <si>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</si>
  <si>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</si>
  <si>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</si>
  <si>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</si>
  <si>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</si>
  <si>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</si>
  <si>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</si>
  <si>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</si>
  <si>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</si>
  <si>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</si>
  <si>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</si>
  <si>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</si>
  <si>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</si>
  <si>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</si>
  <si>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</si>
  <si>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</si>
  <si>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</si>
  <si>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</si>
  <si>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</si>
  <si>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</si>
  <si>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</si>
  <si>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</si>
  <si>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</si>
  <si>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</si>
  <si>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</si>
  <si>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</si>
  <si>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</si>
  <si>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</si>
  <si>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</si>
  <si>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</si>
  <si>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</si>
  <si>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</si>
  <si>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</si>
  <si>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</si>
  <si>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</si>
  <si>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</si>
  <si>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</si>
  <si>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</si>
  <si>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</si>
  <si>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</si>
  <si>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</si>
  <si>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</si>
  <si>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</si>
  <si>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</si>
  <si>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</si>
  <si>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</si>
  <si>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</si>
  <si>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</si>
  <si>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</si>
  <si>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</si>
  <si>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</si>
  <si>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</si>
  <si>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</si>
  <si>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</si>
  <si>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</si>
  <si>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</si>
  <si>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</si>
  <si>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</si>
  <si>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</si>
  <si>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</si>
  <si>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</si>
  <si>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</si>
  <si>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</si>
  <si>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</si>
  <si>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</si>
  <si>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</si>
  <si>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</si>
  <si>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</si>
  <si>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</si>
  <si>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</si>
  <si>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</si>
  <si>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</si>
  <si>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</si>
  <si>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</si>
  <si>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</si>
  <si>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</si>
  <si>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</si>
  <si>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</si>
  <si>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</si>
  <si>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</si>
  <si>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</si>
  <si>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</si>
  <si>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</si>
  <si>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</si>
  <si>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</si>
  <si>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</si>
  <si>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</si>
  <si>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</si>
  <si>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</si>
  <si>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</si>
  <si>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</si>
  <si>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</si>
  <si>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</si>
  <si>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</si>
  <si>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</si>
  <si>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</si>
  <si>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</si>
  <si>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</si>
  <si>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</si>
  <si>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</si>
  <si>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</si>
  <si>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</si>
  <si>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</si>
  <si>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</si>
  <si>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</si>
  <si>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</si>
  <si>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</si>
  <si>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</si>
  <si>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</si>
  <si>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</si>
  <si>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</si>
  <si>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</si>
  <si>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</si>
  <si>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</si>
  <si>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</si>
  <si>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</si>
  <si>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</si>
  <si>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</si>
  <si>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</si>
  <si>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</si>
  <si>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</si>
  <si>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</si>
  <si>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</si>
  <si>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</si>
  <si>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</si>
  <si>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</si>
  <si>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</si>
  <si>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</si>
  <si>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</si>
  <si>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</si>
  <si>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</si>
  <si>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</si>
  <si>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</si>
  <si>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</si>
  <si>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</si>
  <si>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</si>
  <si>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</si>
  <si>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</si>
  <si>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</si>
  <si>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</si>
  <si>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</si>
  <si>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</si>
  <si>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</si>
  <si>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</si>
  <si>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</si>
  <si>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</si>
  <si>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</si>
  <si>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</si>
  <si>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</si>
  <si>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</si>
  <si>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</si>
  <si>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</si>
  <si>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</si>
  <si>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</si>
  <si>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</si>
  <si>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</si>
  <si>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</si>
  <si>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</si>
  <si>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</si>
  <si>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</si>
  <si>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</si>
  <si>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</si>
  <si>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</si>
  <si>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</si>
  <si>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</si>
  <si>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</si>
  <si>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</si>
  <si>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</si>
  <si>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</si>
  <si>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</si>
  <si>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</si>
  <si>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</si>
  <si>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</si>
  <si>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</si>
  <si>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</si>
  <si>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</si>
  <si>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</si>
  <si>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</si>
  <si>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</si>
  <si>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</si>
  <si>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</si>
  <si>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</si>
  <si>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</si>
  <si>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</si>
  <si>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</si>
  <si>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</si>
  <si>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</si>
  <si>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</si>
  <si>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</si>
  <si>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</si>
  <si>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</si>
  <si>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</si>
  <si>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</si>
  <si>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</si>
  <si>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</si>
  <si>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</si>
  <si>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</si>
  <si>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</si>
  <si>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</si>
  <si>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</si>
  <si>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</si>
  <si>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</si>
  <si>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</si>
  <si>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</si>
  <si>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</si>
  <si>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</si>
  <si>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</si>
  <si>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</si>
  <si>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</si>
  <si>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</si>
  <si>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</si>
  <si>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</si>
  <si>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</si>
  <si>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</si>
  <si>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</si>
  <si>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</si>
  <si>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</si>
  <si>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</si>
  <si>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</si>
  <si>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</si>
  <si>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</si>
  <si>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</si>
  <si>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</si>
  <si>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</si>
  <si>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</si>
  <si>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</si>
  <si>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</si>
  <si>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</si>
  <si>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</si>
  <si>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</si>
  <si>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</si>
  <si>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</si>
  <si>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</si>
  <si>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</si>
  <si>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</si>
  <si>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</si>
  <si>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</si>
  <si>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</si>
  <si>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</si>
  <si>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</si>
  <si>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</si>
  <si>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</si>
  <si>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</si>
  <si>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</si>
  <si>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</si>
  <si>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</si>
  <si>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</si>
  <si>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</si>
  <si>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</si>
  <si>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</si>
  <si>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</si>
  <si>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</si>
  <si>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</si>
  <si>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</si>
  <si>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</si>
  <si>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</si>
  <si>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</si>
  <si>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</si>
  <si>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</si>
  <si>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</si>
  <si>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</si>
  <si>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</si>
  <si>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</si>
  <si>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</si>
  <si>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</si>
  <si>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</si>
  <si>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</si>
  <si>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</si>
  <si>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</si>
  <si>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</si>
  <si>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</si>
  <si>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</si>
  <si>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</si>
  <si>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</si>
  <si>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</si>
  <si>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</si>
  <si>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</si>
  <si>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</si>
  <si>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</si>
  <si>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</si>
  <si>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</si>
  <si>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</si>
  <si>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</si>
  <si>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</si>
  <si>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</si>
  <si>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</si>
  <si>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</si>
  <si>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</si>
  <si>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</si>
  <si>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</si>
  <si>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</si>
  <si>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</si>
  <si>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</si>
  <si>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</si>
  <si>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</si>
  <si>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</si>
  <si>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</si>
  <si>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</si>
  <si>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</si>
  <si>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</si>
  <si>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</si>
  <si>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</si>
  <si>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</si>
  <si>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</si>
  <si>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</si>
  <si>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</si>
  <si>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</si>
  <si>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</si>
  <si>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</si>
  <si>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</si>
  <si>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</si>
  <si>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</si>
  <si>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</si>
  <si>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</si>
  <si>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</si>
  <si>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</si>
  <si>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</si>
  <si>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</si>
  <si>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</si>
  <si>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</si>
  <si>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</si>
  <si>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</si>
  <si>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</si>
  <si>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</si>
  <si>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</si>
  <si>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</si>
  <si>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</si>
  <si>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</si>
  <si>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</si>
  <si>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</si>
  <si>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</si>
  <si>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</si>
  <si>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</si>
  <si>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</si>
  <si>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</si>
  <si>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</si>
  <si>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</si>
  <si>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</si>
  <si>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</si>
  <si>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</si>
  <si>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</si>
  <si>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</si>
  <si>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</si>
  <si>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</si>
  <si>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</si>
  <si>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</si>
  <si>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</si>
  <si>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</si>
  <si>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</si>
  <si>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</si>
  <si>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</si>
  <si>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</si>
  <si>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</si>
  <si>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</si>
  <si>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</si>
  <si>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</si>
  <si>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</si>
  <si>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</si>
  <si>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</si>
  <si>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</si>
  <si>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</si>
  <si>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</si>
  <si>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</si>
  <si>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</si>
  <si>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</si>
  <si>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</si>
  <si>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</si>
  <si>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</si>
  <si>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</si>
  <si>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</si>
  <si>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</si>
  <si>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</si>
  <si>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</si>
  <si>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</si>
  <si>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</si>
  <si>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</si>
  <si>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</si>
  <si>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</si>
  <si>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</si>
  <si>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</si>
  <si>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</si>
  <si>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</si>
  <si>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</si>
  <si>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</si>
  <si>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</si>
  <si>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</si>
  <si>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</si>
  <si>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</si>
  <si>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</si>
  <si>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</si>
  <si>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</si>
  <si>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</si>
  <si>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</si>
  <si>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</si>
  <si>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</si>
  <si>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</si>
  <si>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</si>
  <si>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</si>
  <si>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</si>
  <si>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</si>
  <si>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</si>
  <si>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</si>
  <si>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</si>
  <si>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</si>
  <si>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</si>
  <si>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</si>
  <si>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</si>
  <si>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</si>
  <si>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</si>
  <si>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</si>
  <si>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</si>
  <si>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</si>
  <si>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</si>
  <si>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</si>
  <si>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</si>
  <si>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</si>
  <si>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</si>
  <si>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</si>
  <si>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</si>
  <si>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</si>
  <si>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</si>
  <si>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</si>
  <si>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</si>
  <si>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</si>
  <si>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</si>
  <si>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</si>
  <si>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</si>
  <si>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</si>
  <si>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</si>
  <si>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</si>
  <si>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</si>
  <si>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</si>
  <si>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</si>
  <si>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</si>
  <si>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</si>
  <si>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</si>
  <si>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</si>
  <si>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</si>
  <si>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</si>
  <si>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</si>
  <si>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</si>
  <si>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</si>
  <si>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</si>
  <si>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</si>
  <si>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</si>
  <si>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</si>
  <si>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</si>
  <si>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</si>
  <si>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</si>
  <si>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</si>
  <si>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</si>
  <si>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</si>
  <si>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</si>
  <si>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</si>
  <si>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</si>
  <si>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</si>
  <si>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</si>
  <si>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</si>
  <si>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</si>
  <si>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</si>
  <si>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</si>
  <si>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</si>
  <si>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</si>
  <si>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</si>
  <si>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</si>
  <si>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</si>
  <si>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</si>
  <si>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</si>
  <si>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</si>
  <si>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</si>
  <si>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</si>
  <si>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</si>
  <si>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</si>
  <si>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</si>
  <si>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</si>
  <si>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</si>
  <si>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</si>
  <si>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</si>
  <si>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</si>
  <si>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</si>
  <si>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</si>
  <si>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</si>
  <si>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</si>
  <si>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</si>
  <si>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</si>
  <si>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</si>
  <si>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</si>
  <si>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</si>
  <si>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</si>
  <si>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</si>
  <si>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</si>
  <si>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</si>
  <si>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</si>
  <si>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</si>
  <si>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</si>
  <si>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</si>
  <si>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</si>
  <si>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</si>
  <si>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</si>
  <si>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</si>
  <si>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</si>
  <si>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</si>
  <si>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</si>
  <si>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</si>
  <si>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</si>
  <si>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</si>
  <si>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</si>
  <si>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</si>
  <si>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</si>
  <si>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</si>
  <si>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</si>
  <si>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</si>
  <si>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</si>
  <si>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</si>
  <si>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</si>
  <si>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</si>
  <si>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</si>
  <si>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</si>
  <si>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</si>
  <si>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</si>
  <si>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</si>
  <si>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</si>
  <si>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</si>
  <si>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</si>
  <si>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</si>
  <si>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</si>
  <si>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</si>
  <si>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</si>
  <si>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</si>
  <si>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</si>
  <si>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</si>
  <si>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</si>
  <si>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</si>
  <si>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</si>
  <si>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</si>
  <si>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</si>
  <si>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</si>
  <si>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</si>
  <si>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</si>
  <si>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</si>
  <si>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</si>
  <si>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</si>
  <si>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</si>
  <si>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</si>
  <si>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</si>
  <si>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</si>
  <si>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</si>
  <si>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</si>
  <si>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</si>
  <si>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</si>
  <si>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</si>
  <si>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</si>
  <si>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</si>
  <si>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</si>
  <si>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</si>
  <si>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</si>
  <si>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</si>
  <si>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</si>
  <si>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</si>
  <si>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</si>
  <si>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</si>
  <si>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</si>
  <si>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</si>
  <si>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</si>
  <si>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</si>
  <si>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</si>
  <si>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</si>
  <si>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</si>
  <si>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</si>
  <si>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</si>
  <si>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</si>
  <si>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</si>
  <si>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</si>
  <si>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</si>
  <si>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</si>
  <si>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</si>
  <si>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</si>
  <si>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</si>
  <si>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</si>
  <si>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</si>
  <si>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</si>
  <si>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</si>
  <si>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</si>
  <si>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</si>
  <si>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</si>
  <si>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</si>
  <si>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</si>
  <si>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</si>
  <si>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</si>
  <si>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</si>
  <si>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</si>
  <si>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</si>
  <si>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</si>
  <si>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</si>
  <si>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</si>
  <si>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</si>
  <si>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</si>
  <si>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</si>
  <si>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</si>
  <si>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</si>
  <si>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</si>
  <si>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</si>
  <si>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</si>
  <si>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</si>
  <si>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</si>
  <si>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</si>
  <si>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</si>
  <si>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</si>
  <si>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</si>
  <si>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</si>
  <si>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</si>
  <si>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</si>
  <si>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</si>
  <si>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</si>
  <si>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</si>
  <si>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</si>
  <si>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</si>
  <si>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</si>
  <si>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</si>
  <si>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</si>
  <si>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</si>
  <si>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</si>
  <si>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</si>
  <si>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</si>
  <si>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</si>
  <si>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</si>
  <si>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</si>
  <si>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</si>
  <si>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</si>
  <si>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</si>
  <si>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</si>
  <si>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</si>
  <si>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</si>
  <si>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</si>
  <si>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</si>
  <si>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</si>
  <si>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</si>
  <si>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</si>
  <si>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</si>
  <si>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</si>
  <si>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</si>
  <si>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</si>
  <si>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</si>
  <si>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</si>
  <si>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</si>
  <si>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</si>
  <si>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</si>
  <si>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</si>
  <si>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</si>
  <si>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</si>
  <si>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</si>
  <si>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</si>
  <si>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</si>
  <si>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</si>
  <si>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</si>
  <si>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</si>
  <si>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</si>
  <si>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</si>
  <si>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</si>
  <si>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</si>
  <si>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</si>
  <si>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</si>
  <si>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</si>
  <si>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</si>
  <si>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</si>
  <si>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</si>
  <si>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</si>
  <si>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</si>
  <si>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</si>
  <si>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</si>
  <si>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</si>
  <si>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</si>
  <si>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</si>
  <si>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</si>
  <si>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</si>
  <si>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</si>
  <si>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</si>
  <si>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</si>
  <si>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</si>
  <si>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</si>
  <si>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</si>
  <si>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</si>
  <si>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</si>
  <si>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</si>
  <si>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</si>
  <si>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</si>
  <si>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</si>
  <si>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</si>
  <si>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</si>
  <si>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</si>
  <si>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</si>
  <si>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</si>
  <si>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</si>
  <si>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</si>
  <si>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</si>
  <si>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</si>
  <si>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</si>
  <si>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</si>
  <si>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</si>
  <si>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</si>
  <si>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</si>
  <si>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</si>
  <si>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</si>
  <si>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</si>
  <si>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</si>
  <si>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</si>
  <si>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</si>
  <si>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</si>
  <si>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</si>
  <si>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</si>
  <si>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</si>
  <si>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</si>
  <si>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</si>
  <si>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</si>
  <si>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</si>
  <si>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</si>
  <si>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</si>
  <si>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</si>
  <si>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</si>
  <si>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</si>
  <si>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</si>
  <si>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</si>
  <si>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</si>
  <si>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</si>
  <si>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</si>
  <si>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</si>
  <si>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</si>
  <si>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</si>
  <si>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</si>
  <si>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</si>
  <si>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</si>
  <si>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</si>
  <si>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</si>
  <si>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</si>
  <si>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</si>
  <si>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</si>
  <si>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</si>
  <si>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</si>
  <si>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</si>
  <si>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</si>
  <si>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</si>
  <si>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</si>
  <si>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</si>
  <si>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</si>
  <si>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</si>
  <si>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</si>
  <si>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</si>
  <si>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</si>
  <si>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</si>
  <si>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</si>
  <si>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</si>
  <si>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</si>
  <si>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</si>
  <si>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</si>
  <si>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</si>
  <si>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</si>
  <si>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</si>
  <si>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</si>
  <si>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</si>
  <si>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</si>
  <si>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</si>
  <si>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</si>
  <si>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</si>
  <si>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</si>
  <si>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</si>
  <si>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</si>
  <si>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</si>
  <si>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</si>
  <si>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</si>
  <si>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</si>
  <si>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</si>
  <si>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</si>
  <si>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</si>
  <si>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</si>
  <si>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</si>
  <si>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</si>
  <si>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</si>
  <si>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</si>
  <si>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</si>
  <si>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</si>
  <si>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</si>
  <si>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</si>
  <si>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</si>
  <si>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</si>
  <si>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</si>
  <si>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</si>
  <si>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</si>
  <si>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</si>
  <si>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</si>
  <si>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</si>
  <si>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</si>
  <si>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</si>
  <si>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</si>
  <si>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</si>
  <si>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</si>
  <si>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</si>
  <si>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</si>
  <si>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</si>
  <si>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</si>
  <si>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</si>
  <si>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</si>
  <si>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</si>
  <si>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</si>
  <si>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</si>
  <si>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</si>
  <si>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</si>
  <si>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</si>
  <si>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</si>
  <si>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</si>
  <si>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</si>
  <si>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</si>
  <si>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</si>
  <si>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</si>
  <si>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</si>
  <si>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</si>
  <si>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</si>
  <si>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</si>
  <si>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</si>
  <si>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</si>
  <si>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</si>
  <si>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</si>
  <si>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</si>
  <si>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</si>
  <si>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</si>
  <si>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</si>
  <si>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</si>
  <si>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</si>
  <si>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</si>
  <si>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</si>
  <si>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</si>
  <si>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</si>
  <si>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</si>
  <si>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</si>
  <si>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</si>
  <si>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</si>
  <si>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</si>
  <si>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</si>
  <si>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</si>
  <si>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</si>
  <si>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</si>
  <si>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</si>
  <si>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</si>
  <si>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</si>
  <si>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</si>
  <si>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</si>
  <si>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</si>
  <si>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</si>
  <si>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</si>
  <si>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</si>
  <si>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</si>
  <si>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</si>
  <si>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</si>
  <si>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</si>
  <si>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</si>
  <si>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</si>
  <si>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</si>
  <si>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</si>
  <si>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</si>
  <si>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</si>
  <si>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</si>
  <si>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</si>
  <si>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</si>
  <si>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</si>
  <si>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</si>
  <si>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</si>
  <si>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</si>
  <si>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</si>
  <si>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</si>
  <si>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</si>
  <si>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</si>
  <si>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</si>
  <si>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</si>
  <si>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</si>
  <si>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</si>
  <si>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</si>
  <si>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</si>
  <si>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</si>
  <si>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</si>
  <si>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</si>
  <si>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</si>
  <si>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</si>
  <si>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</si>
  <si>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</si>
  <si>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</si>
  <si>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</si>
  <si>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</si>
  <si>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</si>
  <si>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</si>
  <si>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</si>
  <si>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</si>
  <si>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</si>
  <si>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</si>
  <si>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</si>
  <si>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</si>
  <si>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</si>
  <si>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</si>
  <si>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</si>
  <si>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</si>
  <si>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</si>
  <si>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</si>
  <si>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</si>
  <si>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</si>
  <si>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</si>
  <si>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</si>
  <si>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</si>
  <si>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</si>
  <si>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</si>
  <si>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</si>
  <si>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</si>
  <si>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</si>
  <si>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</si>
  <si>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</si>
  <si>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</si>
  <si>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</si>
  <si>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</si>
  <si>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</si>
  <si>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</si>
  <si>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</si>
  <si>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</si>
  <si>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</si>
  <si>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</si>
  <si>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</si>
  <si>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</si>
  <si>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</si>
  <si>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</si>
  <si>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</si>
  <si>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</si>
  <si>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</si>
  <si>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</si>
  <si>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</si>
  <si>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</si>
  <si>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</si>
  <si>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</si>
  <si>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</si>
  <si>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</si>
  <si>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</si>
  <si>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</si>
  <si>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</si>
  <si>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</si>
  <si>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</si>
  <si>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</si>
  <si>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</si>
  <si>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</si>
  <si>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</si>
  <si>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</si>
  <si>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</si>
  <si>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</si>
  <si>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</si>
  <si>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</si>
  <si>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</si>
  <si>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</si>
  <si>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</si>
  <si>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</si>
  <si>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</si>
  <si>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</si>
  <si>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</si>
  <si>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</si>
  <si>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</si>
  <si>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</si>
  <si>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</si>
  <si>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</si>
  <si>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</si>
  <si>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</si>
  <si>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</si>
  <si>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</si>
  <si>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</si>
  <si>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</si>
  <si>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</si>
  <si>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</si>
  <si>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</si>
  <si>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</si>
  <si>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</si>
  <si>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</si>
  <si>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</si>
  <si>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</si>
  <si>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</si>
  <si>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</si>
  <si>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</si>
  <si>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</si>
  <si>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</si>
  <si>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</si>
  <si>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</si>
  <si>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</si>
  <si>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</si>
  <si>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</si>
  <si>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</si>
  <si>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</si>
  <si>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</si>
  <si>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</si>
  <si>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</si>
  <si>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</si>
  <si>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</si>
  <si>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</si>
  <si>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</si>
  <si>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</si>
  <si>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</si>
  <si>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</si>
  <si>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</si>
  <si>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</si>
  <si>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</si>
  <si>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</si>
  <si>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</si>
  <si>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</si>
  <si>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</si>
  <si>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</si>
  <si>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</si>
  <si>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</si>
  <si>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</si>
  <si>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</si>
  <si>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</si>
  <si>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</si>
  <si>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</si>
  <si>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</si>
  <si>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</si>
  <si>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</si>
  <si>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</si>
  <si>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</si>
  <si>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</si>
  <si>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</si>
  <si>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</si>
  <si>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</si>
  <si>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</si>
  <si>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</si>
  <si>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</si>
  <si>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</si>
  <si>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</si>
  <si>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</si>
  <si>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</si>
  <si>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</si>
  <si>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</si>
  <si>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</si>
  <si>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</si>
  <si>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</si>
  <si>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</si>
  <si>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</si>
  <si>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</si>
  <si>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</si>
  <si>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</si>
  <si>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</si>
  <si>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</si>
  <si>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</si>
  <si>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</si>
  <si>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</si>
  <si>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</si>
  <si>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</si>
  <si>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</si>
  <si>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</si>
  <si>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</si>
  <si>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</si>
  <si>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</si>
  <si>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</si>
  <si>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</si>
  <si>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</si>
  <si>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</si>
  <si>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</si>
  <si>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</si>
  <si>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</si>
  <si>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</si>
  <si>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</si>
  <si>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</si>
  <si>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</si>
  <si>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</si>
  <si>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</si>
  <si>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</si>
  <si>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</si>
  <si>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</si>
  <si>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</si>
  <si>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</si>
  <si>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</si>
  <si>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</si>
  <si>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</si>
  <si>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</si>
  <si>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</si>
  <si>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</si>
  <si>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</si>
  <si>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</si>
  <si>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</si>
  <si>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</si>
  <si>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</si>
  <si>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</si>
  <si>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</si>
  <si>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</si>
  <si>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</si>
  <si>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</si>
  <si>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</si>
  <si>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</si>
  <si>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</si>
  <si>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</si>
  <si>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</si>
  <si>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</si>
  <si>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</si>
  <si>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</si>
  <si>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</si>
  <si>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</si>
  <si>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</si>
  <si>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</si>
  <si>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</si>
  <si>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</si>
  <si>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</si>
  <si>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</si>
  <si>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</si>
  <si>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</si>
  <si>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</si>
  <si>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</si>
  <si>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</si>
  <si>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</si>
  <si>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</si>
  <si>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</si>
  <si>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</si>
  <si>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</si>
  <si>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</si>
  <si>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</si>
  <si>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</si>
  <si>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</si>
  <si>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</si>
  <si>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</si>
  <si>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</si>
  <si>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</si>
  <si>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</si>
  <si>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</si>
  <si>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</si>
  <si>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</si>
  <si>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</si>
  <si>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</si>
  <si>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</si>
  <si>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</si>
  <si>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</si>
  <si>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</si>
  <si>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</si>
  <si>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</si>
  <si>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</si>
  <si>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</si>
  <si>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</si>
  <si>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</si>
  <si>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</si>
  <si>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</si>
  <si>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</si>
  <si>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</si>
  <si>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</si>
  <si>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</si>
  <si>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</si>
  <si>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</si>
  <si>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</si>
  <si>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</si>
  <si>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</si>
  <si>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</si>
  <si>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</si>
  <si>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</si>
  <si>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</si>
  <si>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</si>
  <si>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</si>
  <si>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</si>
  <si>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</si>
  <si>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</si>
  <si>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</si>
  <si>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</si>
  <si>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</si>
  <si>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</si>
  <si>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</si>
  <si>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</si>
  <si>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</si>
  <si>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</si>
  <si>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</si>
  <si>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</si>
  <si>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</si>
  <si>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</si>
  <si>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</si>
  <si>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</si>
  <si>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</si>
  <si>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</si>
  <si>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</si>
  <si>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</si>
  <si>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</si>
  <si>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</si>
  <si>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</si>
  <si>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</si>
  <si>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</si>
  <si>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</si>
  <si>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</si>
  <si>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</si>
  <si>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</si>
  <si>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</si>
  <si>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</si>
  <si>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</si>
  <si>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</si>
  <si>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</si>
  <si>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</si>
  <si>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</si>
  <si>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</si>
  <si>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</si>
  <si>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</si>
  <si>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</si>
  <si>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</si>
  <si>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</si>
  <si>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</si>
  <si>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</si>
  <si>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</si>
  <si>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</si>
  <si>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</si>
  <si>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</si>
  <si>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</si>
  <si>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</si>
  <si>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</si>
  <si>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</si>
  <si>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</si>
  <si>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</si>
  <si>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</si>
  <si>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</si>
  <si>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</si>
  <si>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</si>
  <si>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</si>
  <si>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</si>
  <si>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</si>
  <si>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</si>
  <si>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</si>
  <si>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</si>
  <si>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</si>
  <si>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</si>
  <si>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</si>
  <si>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</si>
  <si>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</si>
  <si>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</si>
  <si>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</si>
  <si>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</si>
  <si>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</si>
  <si>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</si>
  <si>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</si>
  <si>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</si>
  <si>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</si>
  <si>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</si>
  <si>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</si>
  <si>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</si>
  <si>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</si>
  <si>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</si>
  <si>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</si>
  <si>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</si>
  <si>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</si>
  <si>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</si>
  <si>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</si>
  <si>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</si>
  <si>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</si>
  <si>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</si>
  <si>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</si>
  <si>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</si>
  <si>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</si>
  <si>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</si>
  <si>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</si>
  <si>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</si>
  <si>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</si>
  <si>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</si>
  <si>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</si>
  <si>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</si>
  <si>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</si>
  <si>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</si>
  <si>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</si>
  <si>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</si>
  <si>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</si>
  <si>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</si>
  <si>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</si>
  <si>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</si>
  <si>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</si>
  <si>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</si>
  <si>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</si>
  <si>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</si>
  <si>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</si>
  <si>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</si>
  <si>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</si>
  <si>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</si>
  <si>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</si>
  <si>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</si>
  <si>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</si>
  <si>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</si>
  <si>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</si>
  <si>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</si>
  <si>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</si>
  <si>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</si>
  <si>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</si>
  <si>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</si>
  <si>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</si>
  <si>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</si>
  <si>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</si>
  <si>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</si>
  <si>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</si>
  <si>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</si>
  <si>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</si>
  <si>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</si>
  <si>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</si>
  <si>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</si>
  <si>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</si>
  <si>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</si>
  <si>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</si>
  <si>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</si>
  <si>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</si>
  <si>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</si>
  <si>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</si>
  <si>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</si>
  <si>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</si>
  <si>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</si>
  <si>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</si>
  <si>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</si>
  <si>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</si>
  <si>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</si>
  <si>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</si>
  <si>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</si>
  <si>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</si>
  <si>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</si>
  <si>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</si>
  <si>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</si>
  <si>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</si>
  <si>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</si>
  <si>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</si>
  <si>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</si>
  <si>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</si>
  <si>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</si>
  <si>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</si>
  <si>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</si>
  <si>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</si>
  <si>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</si>
  <si>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</si>
  <si>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</si>
  <si>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</si>
  <si>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</si>
  <si>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</si>
  <si>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</si>
  <si>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</si>
  <si>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</si>
  <si>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</si>
  <si>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</si>
  <si>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</si>
  <si>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</si>
  <si>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</si>
  <si>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</si>
  <si>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</si>
  <si>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</si>
  <si>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</si>
  <si>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</si>
  <si>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</si>
  <si>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</si>
  <si>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</si>
  <si>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</si>
  <si>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</si>
  <si>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</si>
  <si>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</si>
  <si>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</si>
  <si>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</si>
  <si>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</si>
  <si>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</si>
  <si>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</si>
  <si>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</si>
  <si>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</si>
  <si>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</si>
  <si>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</si>
  <si>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</si>
  <si>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</si>
  <si>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</si>
  <si>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</si>
  <si>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</si>
  <si>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</si>
  <si>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</si>
  <si>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</si>
  <si>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</si>
  <si>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</si>
  <si>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</si>
  <si>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</si>
  <si>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</si>
  <si>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</si>
  <si>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</si>
  <si>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</si>
  <si>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</si>
  <si>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</si>
  <si>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</si>
  <si>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</si>
  <si>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</si>
  <si>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</si>
  <si>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</si>
  <si>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</si>
  <si>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</si>
  <si>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</si>
  <si>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</si>
  <si>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</si>
  <si>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</si>
  <si>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</si>
  <si>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</si>
  <si>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</si>
  <si>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</si>
  <si>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</si>
  <si>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</si>
  <si>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</si>
  <si>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</si>
  <si>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</si>
  <si>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</si>
  <si>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</si>
  <si>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</si>
  <si>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</si>
  <si>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</si>
  <si>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</si>
  <si>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</si>
  <si>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</si>
  <si>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</si>
  <si>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</si>
  <si>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</si>
  <si>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</si>
  <si>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</si>
  <si>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</si>
  <si>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</si>
  <si>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</si>
  <si>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</si>
  <si>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</si>
  <si>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</si>
  <si>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</si>
  <si>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</si>
  <si>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</si>
  <si>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</si>
  <si>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</si>
  <si>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</si>
  <si>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</si>
  <si>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</si>
  <si>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</si>
  <si>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</si>
  <si>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</si>
  <si>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</si>
  <si>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</si>
  <si>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</si>
  <si>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</si>
  <si>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</si>
  <si>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</si>
  <si>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</si>
  <si>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</si>
  <si>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</si>
  <si>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</si>
  <si>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</si>
  <si>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</si>
  <si>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</si>
  <si>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</si>
  <si>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</si>
  <si>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</si>
  <si>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</si>
  <si>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</si>
  <si>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</si>
  <si>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</si>
  <si>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</si>
  <si>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</si>
  <si>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</si>
  <si>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</si>
  <si>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</si>
  <si>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</si>
  <si>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</si>
  <si>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</si>
  <si>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</si>
  <si>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</si>
  <si>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</si>
  <si>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</si>
  <si>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</si>
  <si>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</si>
  <si>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</si>
  <si>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</si>
  <si>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</si>
  <si>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</si>
  <si>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</si>
  <si>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</si>
  <si>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</si>
  <si>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</si>
  <si>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</si>
  <si>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</si>
  <si>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</si>
  <si>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</si>
  <si>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</si>
  <si>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</si>
  <si>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</si>
  <si>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</si>
  <si>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</si>
  <si>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</si>
  <si>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</si>
  <si>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</si>
  <si>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</si>
  <si>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</si>
  <si>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</si>
  <si>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</si>
  <si>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</si>
  <si>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</si>
  <si>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</si>
  <si>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</si>
  <si>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</si>
  <si>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</si>
  <si>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</si>
  <si>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</si>
  <si>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</si>
  <si>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</si>
  <si>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</si>
  <si>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</si>
  <si>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</si>
  <si>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</si>
  <si>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</si>
  <si>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</si>
  <si>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</si>
  <si>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</si>
  <si>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</si>
  <si>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</si>
  <si>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</si>
  <si>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</si>
  <si>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</si>
  <si>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</si>
  <si>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</si>
  <si>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</si>
  <si>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</si>
  <si>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</si>
  <si>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</si>
  <si>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</si>
  <si>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</si>
  <si>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</si>
  <si>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</si>
  <si>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</si>
  <si>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</si>
  <si>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</si>
  <si>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</si>
  <si>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</si>
  <si>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</si>
  <si>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</si>
  <si>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</si>
  <si>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</si>
  <si>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</si>
  <si>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</si>
  <si>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</si>
  <si>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</si>
  <si>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</si>
  <si>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</si>
  <si>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</si>
  <si>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</si>
  <si>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</si>
  <si>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</si>
  <si>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</si>
  <si>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</si>
  <si>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</si>
  <si>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</si>
  <si>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</si>
  <si>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</si>
  <si>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</si>
  <si>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</si>
  <si>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</si>
  <si>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</si>
  <si>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</si>
  <si>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</si>
  <si>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</si>
  <si>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</si>
  <si>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</si>
  <si>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</si>
  <si>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</si>
  <si>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</si>
  <si>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</si>
  <si>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</si>
  <si>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</si>
  <si>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</si>
  <si>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</si>
  <si>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</si>
  <si>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</si>
  <si>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</si>
  <si>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</si>
  <si>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</si>
  <si>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</si>
  <si>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</si>
  <si>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</si>
  <si>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</si>
  <si>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</si>
  <si>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</si>
  <si>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</si>
  <si>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</si>
  <si>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</si>
  <si>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</si>
  <si>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</si>
  <si>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</si>
  <si>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</si>
  <si>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</si>
  <si>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</si>
  <si>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</si>
  <si>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</si>
  <si>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</si>
  <si>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</si>
  <si>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</si>
  <si>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</si>
  <si>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</si>
  <si>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</si>
  <si>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</si>
  <si>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</si>
  <si>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</si>
  <si>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</si>
  <si>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</si>
  <si>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</si>
  <si>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</si>
  <si>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</si>
  <si>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</si>
  <si>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</si>
  <si>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</si>
  <si>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</si>
  <si>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</si>
  <si>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</si>
  <si>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</si>
  <si>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</si>
  <si>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</si>
  <si>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</si>
  <si>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</si>
  <si>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</si>
  <si>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</si>
  <si>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</si>
  <si>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</si>
  <si>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</si>
  <si>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</si>
  <si>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</si>
  <si>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</si>
  <si>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</si>
  <si>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</si>
  <si>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</si>
  <si>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</si>
  <si>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</si>
  <si>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</si>
  <si>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</si>
  <si>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</si>
  <si>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</si>
  <si>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</si>
  <si>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</si>
  <si>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</si>
  <si>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</si>
  <si>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</si>
  <si>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</si>
  <si>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</si>
  <si>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</si>
  <si>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</si>
  <si>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</si>
  <si>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</si>
  <si>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</si>
  <si>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</si>
  <si>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</si>
  <si>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</si>
  <si>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</si>
  <si>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</si>
  <si>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</si>
  <si>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</si>
  <si>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</si>
  <si>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</si>
  <si>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</si>
  <si>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</si>
  <si>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</si>
  <si>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</si>
  <si>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</si>
  <si>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</si>
  <si>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</si>
  <si>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</si>
  <si>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</si>
  <si>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</si>
  <si>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</si>
  <si>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</si>
  <si>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</si>
  <si>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</si>
  <si>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</si>
  <si>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</si>
  <si>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</si>
  <si>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</si>
  <si>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</si>
  <si>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</si>
  <si>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</si>
  <si>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</si>
  <si>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</si>
  <si>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</si>
  <si>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</si>
  <si>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</si>
  <si>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</si>
  <si>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</si>
  <si>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</si>
  <si>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</si>
  <si>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</si>
  <si>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</si>
  <si>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</si>
  <si>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</si>
  <si>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</si>
  <si>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</si>
  <si>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</si>
  <si>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</si>
  <si>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</si>
  <si>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</si>
  <si>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</si>
  <si>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</si>
  <si>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</si>
  <si>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</si>
  <si>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</si>
  <si>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</si>
  <si>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</si>
  <si>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</si>
  <si>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</si>
  <si>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</si>
  <si>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</si>
  <si>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</si>
  <si>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</si>
  <si>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</si>
  <si>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</si>
  <si>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</si>
  <si>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</si>
  <si>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</si>
  <si>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</si>
  <si>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</si>
  <si>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</si>
  <si>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</si>
  <si>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</si>
  <si>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</si>
  <si>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</si>
  <si>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</si>
  <si>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</si>
  <si>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</si>
  <si>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</si>
  <si>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</si>
  <si>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</si>
  <si>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</si>
  <si>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</si>
  <si>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</si>
  <si>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</si>
  <si>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</si>
  <si>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</si>
  <si>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</si>
  <si>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</si>
  <si>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</si>
  <si>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</si>
  <si>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</si>
  <si>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</si>
  <si>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</si>
  <si>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</si>
  <si>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</si>
  <si>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</si>
  <si>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</si>
  <si>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</si>
  <si>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</si>
  <si>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</si>
  <si>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</si>
  <si>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</si>
  <si>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</si>
  <si>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</si>
  <si>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</si>
  <si>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</si>
  <si>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</si>
  <si>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</si>
  <si>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</si>
  <si>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</si>
  <si>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</si>
  <si>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</si>
  <si>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</si>
  <si>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</si>
  <si>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</si>
  <si>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</si>
  <si>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</si>
  <si>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</si>
  <si>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</si>
  <si>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</si>
  <si>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</si>
  <si>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</si>
  <si>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</si>
  <si>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</si>
  <si>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</si>
  <si>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</si>
  <si>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</si>
  <si>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</si>
  <si>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</si>
  <si>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</si>
  <si>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</si>
  <si>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</si>
  <si>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</si>
  <si>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</si>
  <si>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</si>
  <si>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</si>
  <si>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</si>
  <si>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</si>
  <si>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</si>
  <si>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</si>
  <si>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</si>
  <si>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</si>
  <si>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</si>
  <si>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</si>
  <si>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</si>
  <si>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</si>
  <si>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</si>
  <si>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</si>
  <si>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</si>
  <si>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</si>
  <si>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</si>
  <si>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</si>
  <si>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</si>
  <si>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</si>
  <si>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</si>
  <si>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</si>
  <si>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</si>
  <si>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</si>
  <si>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</si>
  <si>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</si>
  <si>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</si>
  <si>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</si>
  <si>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</si>
  <si>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</si>
  <si>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</si>
  <si>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</si>
  <si>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</si>
  <si>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</si>
  <si>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</si>
  <si>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</si>
  <si>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</si>
  <si>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</si>
  <si>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</si>
  <si>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</si>
  <si>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</si>
  <si>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</si>
  <si>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</si>
  <si>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</si>
  <si>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</si>
  <si>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</si>
  <si>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</si>
  <si>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</si>
  <si>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</si>
  <si>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</si>
  <si>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</si>
  <si>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</si>
  <si>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</si>
  <si>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</si>
  <si>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</si>
  <si>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</si>
  <si>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</si>
  <si>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</si>
  <si>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</si>
  <si>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</si>
  <si>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</si>
  <si>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</si>
  <si>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</si>
  <si>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</si>
  <si>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</si>
  <si>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</si>
  <si>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</si>
  <si>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</si>
  <si>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</si>
  <si>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</si>
  <si>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</si>
  <si>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</si>
  <si>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</si>
  <si>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</si>
  <si>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</si>
  <si>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</si>
  <si>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</si>
  <si>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</si>
  <si>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</si>
  <si>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</si>
  <si>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</si>
  <si>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</si>
  <si>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</si>
  <si>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</si>
  <si>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</si>
  <si>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</si>
  <si>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</si>
  <si>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</si>
  <si>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</si>
  <si>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</si>
  <si>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</si>
  <si>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</si>
  <si>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</si>
  <si>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</si>
  <si>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</si>
  <si>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</si>
  <si>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</si>
  <si>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</si>
  <si>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</si>
  <si>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</si>
  <si>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</si>
  <si>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</si>
  <si>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</si>
  <si>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</si>
  <si>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</si>
  <si>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</si>
  <si>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</si>
  <si>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</si>
  <si>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</si>
  <si>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</si>
  <si>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</si>
  <si>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</si>
  <si>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</si>
  <si>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</si>
  <si>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</si>
  <si>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</si>
  <si>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</si>
  <si>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</si>
  <si>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</si>
  <si>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</si>
  <si>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</si>
  <si>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</si>
  <si>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</si>
  <si>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</si>
  <si>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</si>
  <si>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</si>
  <si>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</si>
  <si>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</si>
  <si>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</si>
  <si>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</si>
  <si>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</si>
  <si>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</si>
  <si>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</si>
  <si>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</si>
  <si>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</si>
  <si>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</si>
  <si>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</si>
  <si>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</si>
  <si>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</si>
  <si>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</si>
  <si>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</si>
  <si>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</si>
  <si>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</si>
  <si>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</si>
  <si>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</si>
  <si>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</si>
  <si>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</si>
  <si>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</si>
  <si>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</si>
  <si>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</si>
  <si>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</si>
  <si>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</si>
  <si>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</si>
  <si>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</si>
  <si>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</si>
  <si>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</si>
  <si>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</si>
  <si>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</si>
  <si>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</si>
  <si>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</si>
  <si>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</si>
  <si>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</si>
  <si>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</si>
  <si>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</si>
  <si>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</si>
  <si>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</si>
  <si>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</si>
  <si>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</si>
  <si>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</si>
  <si>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</si>
  <si>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</si>
  <si>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</si>
  <si>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</si>
  <si>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</si>
  <si>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</si>
  <si>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</si>
  <si>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</si>
  <si>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</si>
  <si>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</si>
  <si>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</si>
  <si>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</si>
  <si>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</si>
  <si>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</si>
  <si>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</si>
  <si>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</si>
  <si>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</si>
  <si>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</si>
  <si>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</si>
  <si>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</si>
  <si>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</si>
  <si>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</si>
  <si>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</si>
  <si>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</si>
  <si>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</si>
  <si>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</si>
  <si>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</si>
  <si>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</si>
  <si>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</si>
  <si>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</si>
  <si>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</si>
  <si>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</si>
  <si>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</si>
  <si>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</si>
  <si>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</si>
  <si>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</si>
  <si>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</si>
  <si>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</si>
  <si>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</si>
  <si>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</si>
  <si>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</si>
  <si>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</si>
  <si>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</si>
  <si>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</si>
  <si>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</si>
  <si>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</si>
  <si>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</si>
  <si>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</si>
  <si>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</si>
  <si>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</si>
  <si>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</si>
  <si>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</si>
  <si>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</si>
  <si>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</si>
  <si>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</si>
  <si>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</si>
  <si>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</si>
  <si>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</si>
  <si>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</si>
  <si>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</si>
  <si>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</si>
  <si>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</si>
  <si>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</si>
  <si>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</si>
  <si>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</si>
  <si>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</si>
  <si>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</si>
  <si>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</si>
  <si>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</si>
  <si>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</si>
  <si>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</si>
  <si>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</si>
  <si>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</si>
  <si>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</si>
  <si>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</si>
  <si>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</si>
  <si>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</si>
  <si>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</si>
  <si>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</si>
  <si>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</si>
  <si>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</si>
  <si>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</si>
  <si>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</si>
  <si>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</si>
  <si>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</si>
  <si>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</si>
  <si>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</si>
  <si>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</si>
  <si>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</si>
  <si>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</si>
  <si>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</si>
  <si>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</si>
  <si>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</si>
  <si>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</si>
  <si>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</si>
  <si>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</si>
  <si>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</si>
  <si>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</si>
  <si>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</si>
  <si>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</si>
  <si>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</si>
  <si>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</si>
  <si>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</si>
  <si>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</si>
  <si>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</si>
  <si>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</si>
  <si>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</si>
  <si>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</si>
  <si>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</si>
  <si>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</si>
  <si>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</si>
  <si>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</si>
  <si>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</si>
  <si>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</si>
  <si>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</si>
  <si>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</si>
  <si>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</si>
  <si>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</si>
  <si>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</si>
  <si>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</si>
  <si>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</si>
  <si>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</si>
  <si>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</si>
  <si>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</si>
  <si>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</si>
  <si>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</si>
  <si>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</si>
  <si>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</si>
  <si>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</si>
  <si>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</si>
  <si>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</si>
  <si>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</si>
  <si>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</si>
  <si>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</si>
  <si>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</si>
  <si>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</si>
  <si>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</si>
  <si>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</si>
  <si>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</si>
  <si>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</si>
  <si>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</si>
  <si>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</si>
  <si>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</si>
  <si>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</si>
  <si>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</si>
  <si>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</si>
  <si>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</si>
  <si>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</si>
  <si>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</si>
  <si>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</si>
  <si>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</si>
  <si>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</si>
  <si>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</si>
  <si>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</si>
  <si>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</si>
  <si>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</si>
  <si>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</si>
  <si>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</si>
  <si>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</si>
  <si>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</si>
  <si>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</si>
  <si>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</si>
  <si>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</si>
  <si>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</si>
  <si>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</si>
  <si>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</si>
  <si>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</si>
  <si>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</si>
  <si>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</si>
  <si>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</si>
  <si>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</si>
  <si>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</si>
  <si>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</si>
  <si>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</si>
  <si>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</si>
  <si>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</si>
  <si>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</si>
  <si>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</si>
  <si>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</si>
  <si>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</si>
  <si>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</si>
  <si>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</si>
  <si>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</si>
  <si>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</si>
  <si>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</si>
  <si>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</si>
  <si>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</si>
  <si>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</si>
  <si>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</si>
  <si>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</si>
  <si>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</si>
  <si>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</si>
  <si>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</si>
  <si>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</si>
  <si>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</si>
  <si>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</si>
  <si>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</si>
  <si>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</si>
  <si>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</si>
  <si>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</si>
  <si>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</si>
  <si>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</si>
  <si>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</si>
  <si>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</si>
  <si>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</si>
  <si>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</si>
  <si>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</si>
  <si>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</si>
  <si>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</si>
  <si>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</si>
  <si>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</si>
  <si>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</si>
  <si>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</si>
  <si>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</si>
  <si>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</si>
  <si>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</si>
  <si>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</si>
  <si>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</si>
  <si>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</si>
  <si>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</si>
  <si>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</si>
  <si>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</si>
  <si>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</si>
  <si>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</si>
  <si>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</si>
  <si>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</si>
  <si>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</si>
  <si>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</si>
  <si>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</si>
  <si>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</si>
  <si>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</si>
  <si>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</si>
  <si>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</si>
  <si>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</si>
  <si>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</si>
  <si>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</si>
  <si>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</si>
  <si>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</si>
  <si>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</si>
  <si>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</si>
  <si>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</si>
  <si>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</si>
  <si>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</si>
  <si>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</si>
  <si>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</si>
  <si>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</si>
  <si>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</si>
  <si>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</si>
  <si>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</si>
  <si>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</si>
  <si>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</si>
  <si>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</si>
  <si>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</si>
  <si>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</si>
  <si>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</si>
  <si>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</si>
  <si>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</si>
  <si>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</si>
  <si>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</si>
  <si>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</si>
  <si>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</si>
  <si>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</si>
  <si>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</si>
  <si>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</si>
  <si>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</si>
  <si>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</si>
  <si>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</si>
  <si>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</si>
  <si>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</si>
  <si>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</si>
  <si>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</si>
  <si>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</si>
  <si>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</si>
  <si>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</si>
  <si>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</si>
  <si>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</si>
  <si>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</si>
  <si>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</si>
  <si>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</si>
  <si>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</si>
  <si>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</si>
  <si>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</si>
  <si>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</si>
  <si>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</si>
  <si>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</si>
  <si>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</si>
  <si>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</si>
  <si>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</si>
  <si>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</si>
  <si>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</si>
  <si>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</si>
  <si>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</si>
  <si>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</si>
  <si>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</si>
  <si>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</si>
  <si>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</si>
  <si>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</si>
  <si>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</si>
  <si>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</si>
  <si>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</si>
  <si>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</si>
  <si>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</si>
  <si>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</si>
  <si>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</si>
  <si>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</si>
  <si>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</si>
  <si>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</si>
  <si>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</si>
  <si>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</si>
  <si>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</si>
  <si>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</si>
  <si>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</si>
  <si>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</si>
  <si>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</si>
  <si>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</si>
  <si>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</si>
  <si>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</si>
  <si>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</si>
  <si>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</si>
  <si>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</si>
  <si>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</si>
  <si>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</si>
  <si>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</si>
  <si>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</si>
  <si>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</si>
  <si>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</si>
  <si>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</si>
  <si>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</si>
  <si>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</si>
  <si>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</si>
  <si>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</si>
  <si>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</si>
  <si>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</si>
  <si>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</si>
  <si>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</si>
  <si>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</si>
  <si>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</si>
  <si>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</si>
  <si>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</si>
  <si>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</si>
  <si>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</si>
  <si>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</si>
  <si>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</si>
  <si>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</si>
  <si>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</si>
  <si>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</si>
  <si>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</si>
  <si>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</si>
  <si>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</si>
  <si>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</si>
  <si>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</si>
  <si>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</si>
  <si>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</si>
  <si>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</si>
  <si>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</si>
  <si>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</si>
  <si>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</si>
  <si>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</si>
  <si>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</si>
  <si>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</si>
  <si>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</si>
  <si>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</si>
  <si>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</si>
  <si>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</si>
  <si>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</si>
  <si>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</si>
  <si>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</si>
  <si>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</si>
  <si>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</si>
  <si>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</si>
  <si>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</si>
  <si>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</si>
  <si>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</si>
  <si>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</si>
  <si>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</si>
  <si>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</si>
  <si>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</si>
  <si>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</si>
  <si>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</si>
  <si>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</si>
  <si>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</si>
  <si>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</si>
  <si>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</si>
  <si>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</si>
  <si>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</si>
  <si>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</si>
  <si>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</si>
  <si>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</si>
  <si>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</si>
  <si>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</si>
  <si>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</si>
  <si>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</si>
  <si>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</si>
  <si>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</si>
  <si>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</si>
  <si>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</si>
  <si>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</si>
  <si>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</si>
  <si>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</si>
  <si>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</si>
  <si>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</si>
  <si>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</si>
  <si>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</si>
  <si>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</si>
  <si>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</si>
  <si>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</si>
  <si>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</si>
  <si>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</si>
  <si>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</si>
  <si>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</si>
  <si>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</si>
  <si>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</si>
  <si>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</si>
  <si>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</si>
  <si>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</si>
  <si>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</si>
  <si>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</si>
  <si>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</si>
  <si>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</si>
  <si>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</si>
  <si>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</si>
  <si>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</si>
  <si>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</si>
  <si>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</si>
  <si>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</si>
  <si>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</si>
  <si>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</si>
  <si>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</si>
  <si>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</si>
  <si>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</si>
  <si>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</si>
  <si>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</si>
  <si>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</si>
  <si>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</si>
  <si>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</si>
  <si>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</si>
  <si>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</si>
  <si>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</si>
  <si>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</si>
  <si>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</si>
  <si>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</si>
  <si>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</si>
  <si>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</si>
  <si>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</si>
  <si>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</si>
  <si>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</si>
  <si>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</si>
  <si>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</si>
  <si>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</si>
  <si>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</si>
  <si>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</si>
  <si>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</si>
  <si>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</si>
  <si>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</si>
  <si>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</si>
  <si>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</si>
  <si>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</si>
  <si>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</si>
  <si>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</si>
  <si>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</si>
  <si>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</si>
  <si>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</si>
  <si>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</si>
  <si>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</si>
  <si>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</si>
  <si>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</si>
  <si>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</si>
  <si>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</si>
  <si>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</si>
  <si>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</si>
  <si>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</si>
  <si>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</si>
  <si>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</si>
  <si>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</si>
  <si>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</si>
  <si>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</si>
  <si>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</si>
  <si>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</si>
  <si>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</si>
  <si>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</si>
  <si>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</si>
  <si>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</si>
  <si>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</si>
  <si>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</si>
  <si>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</si>
  <si>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</si>
  <si>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</si>
  <si>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</si>
  <si>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</si>
  <si>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</si>
  <si>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</si>
  <si>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</si>
  <si>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</si>
  <si>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</si>
  <si>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</si>
  <si>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</si>
  <si>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</si>
  <si>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</si>
  <si>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</si>
  <si>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</si>
  <si>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</si>
  <si>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</si>
  <si>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</si>
  <si>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</si>
  <si>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</si>
  <si>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</si>
  <si>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</si>
  <si>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</si>
  <si>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</si>
  <si>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</si>
  <si>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</si>
  <si>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</si>
  <si>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</si>
  <si>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</si>
  <si>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</si>
  <si>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</si>
  <si>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</si>
  <si>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</si>
  <si>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</si>
  <si>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</si>
  <si>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</si>
  <si>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</si>
  <si>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</si>
  <si>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</si>
  <si>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</si>
  <si>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</si>
  <si>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</si>
  <si>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</si>
  <si>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</si>
  <si>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</si>
  <si>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</si>
  <si>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</si>
  <si>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</si>
  <si>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</si>
  <si>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</si>
  <si>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</si>
  <si>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</si>
  <si>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</si>
  <si>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</si>
  <si>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</si>
  <si>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</si>
  <si>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</si>
  <si>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</si>
  <si>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</si>
  <si>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</si>
  <si>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</si>
  <si>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</si>
  <si>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</si>
  <si>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</si>
  <si>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</si>
  <si>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</si>
  <si>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</si>
  <si>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</si>
  <si>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</si>
  <si>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</si>
  <si>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</si>
  <si>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</si>
  <si>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</si>
  <si>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</si>
  <si>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</si>
  <si>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</si>
  <si>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</si>
  <si>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</si>
  <si>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</si>
  <si>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</si>
  <si>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</si>
  <si>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</si>
  <si>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</si>
  <si>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</si>
  <si>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</si>
  <si>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</si>
  <si>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</si>
  <si>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</si>
  <si>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</si>
  <si>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</si>
  <si>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</si>
  <si>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</si>
  <si>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</si>
  <si>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</si>
  <si>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</si>
  <si>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</si>
  <si>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</si>
  <si>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</si>
  <si>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</si>
  <si>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</si>
  <si>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</si>
  <si>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</si>
  <si>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</si>
  <si>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</si>
  <si>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</si>
  <si>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</si>
  <si>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</si>
  <si>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</si>
  <si>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</si>
  <si>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</si>
  <si>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</si>
  <si>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</si>
  <si>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</si>
  <si>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</si>
  <si>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</si>
  <si>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</si>
  <si>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</si>
  <si>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</si>
  <si>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</si>
  <si>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</si>
  <si>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</si>
  <si>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</si>
  <si>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</si>
  <si>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</si>
  <si>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</si>
  <si>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</si>
  <si>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</si>
  <si>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</si>
  <si>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</si>
  <si>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</si>
  <si>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</si>
  <si>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</si>
  <si>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</si>
  <si>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</si>
  <si>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</si>
  <si>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</si>
  <si>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</si>
  <si>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</si>
  <si>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</si>
  <si>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</si>
  <si>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</si>
  <si>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</si>
  <si>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</si>
  <si>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</si>
  <si>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</si>
  <si>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</si>
  <si>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</si>
  <si>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</si>
  <si>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</si>
  <si>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</si>
  <si>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</si>
  <si>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</si>
  <si>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</si>
  <si>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</si>
  <si>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</si>
  <si>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</si>
  <si>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</si>
  <si>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</si>
  <si>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</si>
  <si>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</si>
  <si>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</si>
  <si>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</si>
  <si>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</si>
  <si>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</si>
  <si>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</si>
  <si>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</si>
  <si>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</si>
  <si>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</si>
  <si>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</si>
  <si>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</si>
  <si>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</si>
  <si>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</si>
  <si>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</si>
  <si>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</si>
  <si>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</si>
  <si>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</si>
  <si>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</si>
  <si>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</si>
  <si>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</si>
  <si>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</si>
  <si>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</si>
  <si>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</si>
  <si>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</si>
  <si>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</si>
  <si>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</si>
  <si>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</si>
  <si>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</si>
  <si>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</si>
  <si>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</si>
  <si>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</si>
  <si>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</si>
  <si>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</si>
  <si>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</si>
  <si>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</si>
  <si>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</si>
  <si>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</si>
  <si>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</si>
  <si>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</si>
  <si>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</si>
  <si>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</si>
  <si>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</si>
  <si>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</si>
  <si>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</si>
  <si>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</si>
  <si>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</si>
  <si>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</si>
  <si>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</si>
  <si>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</si>
  <si>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</si>
  <si>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</si>
  <si>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</si>
  <si>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</si>
  <si>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</si>
  <si>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</si>
  <si>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</si>
  <si>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</si>
  <si>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</si>
  <si>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</si>
  <si>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</si>
  <si>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</si>
  <si>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</si>
  <si>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</si>
  <si>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</si>
  <si>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</si>
  <si>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</si>
  <si>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</si>
  <si>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</si>
  <si>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</si>
  <si>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</si>
  <si>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</si>
  <si>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</si>
  <si>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</si>
  <si>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</si>
  <si>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</si>
  <si>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</si>
  <si>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</si>
  <si>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</si>
  <si>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</si>
  <si>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</si>
  <si>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</si>
  <si>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</si>
  <si>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</si>
  <si>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</si>
  <si>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</si>
  <si>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</si>
  <si>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</si>
  <si>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</si>
  <si>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</si>
  <si>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</si>
  <si>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</si>
  <si>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</si>
  <si>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</si>
  <si>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</si>
  <si>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</si>
  <si>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</si>
  <si>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</si>
  <si>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</si>
  <si>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</si>
  <si>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</si>
  <si>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</si>
  <si>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</si>
  <si>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</si>
  <si>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</si>
  <si>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</si>
  <si>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</si>
  <si>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</si>
  <si>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</si>
  <si>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</si>
  <si>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</si>
  <si>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</si>
  <si>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</si>
  <si>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</si>
  <si>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</si>
  <si>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</si>
  <si>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</si>
  <si>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</si>
  <si>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</si>
  <si>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</si>
  <si>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</si>
  <si>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</si>
  <si>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</si>
  <si>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</si>
  <si>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</si>
  <si>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</si>
  <si>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</si>
  <si>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</si>
  <si>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</si>
  <si>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</si>
  <si>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</si>
  <si>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</si>
  <si>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</si>
  <si>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</si>
  <si>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</si>
  <si>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</si>
  <si>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</si>
  <si>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</si>
  <si>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</si>
  <si>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</si>
  <si>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</si>
  <si>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</si>
  <si>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</si>
  <si>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</si>
  <si>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</si>
  <si>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</si>
  <si>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</si>
  <si>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</si>
  <si>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</si>
  <si>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</si>
  <si>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</si>
  <si>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</si>
  <si>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</si>
  <si>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</si>
  <si>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</si>
  <si>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</si>
  <si>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</si>
  <si>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</si>
  <si>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</si>
  <si>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</si>
  <si>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</si>
  <si>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</si>
  <si>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</si>
  <si>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</si>
  <si>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</si>
  <si>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</si>
  <si>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</si>
  <si>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</si>
  <si>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</si>
  <si>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</si>
  <si>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</si>
  <si>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</si>
  <si>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</si>
  <si>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</si>
  <si>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</si>
  <si>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</si>
  <si>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</si>
  <si>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</si>
  <si>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</si>
  <si>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</si>
  <si>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</si>
  <si>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</si>
  <si>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</si>
  <si>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</si>
  <si>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</si>
  <si>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</si>
  <si>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</si>
  <si>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</si>
  <si>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</si>
  <si>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</si>
  <si>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</si>
  <si>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</si>
  <si>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</si>
  <si>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</si>
  <si>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</si>
  <si>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</si>
  <si>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</si>
  <si>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</si>
  <si>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</si>
  <si>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</si>
  <si>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</si>
  <si>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</si>
  <si>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</si>
  <si>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</si>
  <si>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</si>
  <si>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</si>
  <si>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</si>
  <si>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</si>
  <si>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</si>
  <si>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</si>
  <si>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</si>
  <si>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</si>
  <si>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</si>
  <si>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</si>
  <si>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</si>
  <si>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</si>
  <si>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</si>
  <si>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</si>
  <si>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</si>
  <si>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</si>
  <si>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</si>
  <si>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</si>
  <si>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</si>
  <si>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</si>
  <si>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</si>
  <si>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</si>
  <si>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</si>
  <si>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</si>
  <si>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</si>
  <si>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</si>
  <si>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</si>
  <si>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</si>
  <si>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</si>
  <si>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</si>
  <si>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</si>
  <si>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</si>
  <si>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</si>
  <si>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</si>
  <si>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</si>
  <si>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</si>
  <si>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</si>
  <si>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</si>
  <si>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</si>
  <si>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</si>
  <si>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</si>
  <si>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</si>
  <si>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</si>
  <si>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</si>
  <si>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</si>
  <si>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</si>
  <si>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</si>
  <si>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</si>
  <si>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</si>
  <si>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</si>
  <si>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</si>
  <si>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</si>
  <si>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</si>
  <si>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</si>
  <si>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</si>
  <si>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</si>
  <si>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</si>
  <si>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</si>
  <si>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</si>
  <si>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</si>
  <si>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</si>
  <si>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</si>
  <si>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</si>
  <si>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</si>
  <si>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</si>
  <si>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</si>
  <si>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</si>
  <si>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</si>
  <si>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</si>
  <si>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</si>
  <si>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</si>
  <si>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</si>
  <si>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</si>
  <si>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</si>
  <si>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</si>
  <si>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</si>
  <si>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</si>
  <si>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</si>
  <si>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</si>
  <si>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</si>
  <si>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</si>
  <si>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</si>
  <si>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</si>
  <si>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</si>
  <si>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</si>
  <si>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</si>
  <si>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</si>
  <si>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</si>
  <si>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</si>
  <si>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</si>
  <si>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</si>
  <si>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</si>
  <si>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</si>
  <si>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</si>
  <si>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</si>
  <si>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</si>
  <si>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</si>
  <si>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</si>
  <si>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</si>
  <si>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</si>
  <si>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</si>
  <si>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</si>
  <si>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</si>
  <si>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</si>
  <si>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</si>
  <si>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</si>
  <si>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</si>
  <si>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</si>
  <si>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</si>
  <si>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</si>
  <si>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</si>
  <si>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</si>
  <si>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</si>
  <si>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</si>
  <si>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</si>
  <si>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</si>
  <si>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</si>
  <si>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</si>
  <si>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</si>
  <si>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</si>
  <si>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</si>
  <si>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</si>
  <si>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</si>
  <si>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</si>
  <si>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</si>
  <si>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</si>
  <si>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</si>
  <si>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</si>
  <si>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</si>
  <si>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</si>
  <si>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</si>
  <si>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</si>
  <si>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</si>
  <si>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</si>
  <si>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</si>
  <si>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</si>
  <si>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</si>
  <si>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</si>
  <si>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</si>
  <si>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</si>
  <si>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</si>
  <si>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</si>
  <si>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</si>
  <si>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</si>
  <si>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</si>
  <si>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</si>
  <si>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</si>
  <si>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</si>
  <si>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</si>
  <si>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</si>
  <si>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</si>
  <si>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</si>
  <si>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</si>
  <si>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</si>
  <si>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</si>
  <si>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</si>
  <si>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</si>
  <si>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</si>
  <si>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</si>
  <si>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</si>
  <si>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</si>
  <si>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</si>
  <si>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</si>
  <si>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</si>
  <si>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</si>
  <si>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</si>
  <si>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</si>
  <si>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</si>
  <si>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</si>
  <si>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</si>
  <si>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</si>
  <si>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</si>
  <si>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</si>
  <si>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</si>
  <si>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</si>
  <si>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</si>
  <si>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</si>
  <si>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</si>
  <si>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</si>
  <si>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</si>
  <si>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</si>
  <si>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</si>
  <si>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</si>
  <si>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</si>
  <si>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</si>
  <si>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</si>
  <si>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</si>
  <si>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</si>
  <si>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</si>
  <si>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</si>
  <si>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</si>
  <si>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</si>
  <si>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</si>
  <si>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</si>
  <si>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</si>
  <si>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</si>
  <si>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</si>
  <si>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</si>
  <si>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</si>
  <si>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</si>
  <si>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</si>
  <si>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</si>
  <si>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</si>
  <si>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</si>
  <si>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</si>
  <si>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</si>
  <si>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</si>
  <si>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</si>
  <si>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</si>
  <si>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</si>
  <si>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</si>
  <si>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</si>
  <si>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</si>
  <si>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</si>
  <si>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</si>
  <si>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</si>
  <si>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</si>
  <si>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</si>
  <si>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</si>
  <si>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</si>
  <si>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</si>
  <si>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</si>
  <si>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</si>
  <si>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</si>
  <si>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</si>
  <si>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</si>
  <si>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</si>
  <si>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</si>
  <si>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</si>
  <si>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</si>
  <si>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</si>
  <si>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</si>
  <si>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</si>
  <si>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</si>
  <si>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</si>
  <si>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</si>
  <si>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</si>
  <si>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</si>
  <si>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</si>
  <si>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</si>
  <si>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</si>
  <si>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</si>
  <si>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</si>
  <si>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</si>
  <si>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</si>
  <si>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</si>
  <si>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</si>
  <si>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</si>
  <si>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</si>
  <si>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</si>
  <si>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</si>
  <si>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</si>
  <si>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</si>
  <si>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</si>
  <si>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</si>
  <si>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</si>
  <si>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</si>
  <si>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</si>
  <si>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</si>
  <si>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</si>
  <si>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</si>
  <si>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</si>
  <si>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</si>
  <si>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</si>
  <si>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</si>
  <si>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</si>
  <si>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</si>
  <si>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</si>
  <si>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</si>
  <si>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</si>
  <si>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</si>
  <si>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</si>
  <si>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</si>
  <si>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</si>
  <si>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</si>
  <si>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</si>
  <si>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</si>
  <si>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</si>
  <si>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</si>
  <si>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</si>
  <si>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</si>
  <si>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</si>
  <si>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</si>
  <si>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</si>
  <si>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</si>
  <si>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</si>
  <si>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</si>
  <si>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</si>
  <si>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</si>
  <si>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</si>
  <si>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</si>
  <si>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</si>
  <si>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</si>
  <si>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</si>
  <si>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</si>
  <si>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</si>
  <si>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</si>
  <si>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</si>
  <si>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</si>
  <si>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</si>
  <si>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</si>
  <si>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</si>
  <si>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</si>
  <si>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</si>
  <si>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</si>
  <si>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</si>
  <si>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</si>
  <si>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</si>
  <si>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</si>
  <si>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</si>
  <si>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</si>
  <si>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</si>
  <si>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</si>
  <si>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</si>
  <si>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</si>
  <si>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</si>
  <si>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</si>
  <si>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</si>
  <si>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</si>
  <si>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</si>
  <si>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</si>
  <si>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</si>
  <si>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</si>
  <si>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</si>
  <si>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</si>
  <si>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</si>
  <si>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</si>
  <si>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</si>
  <si>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</si>
  <si>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</si>
  <si>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</si>
  <si>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</si>
  <si>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</si>
  <si>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</si>
  <si>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</si>
  <si>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</si>
  <si>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</si>
  <si>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</si>
  <si>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</si>
  <si>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</si>
  <si>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</si>
  <si>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</si>
  <si>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</si>
  <si>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</si>
  <si>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</si>
  <si>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</si>
  <si>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</si>
  <si>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</si>
  <si>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</si>
  <si>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</si>
  <si>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</si>
  <si>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</si>
  <si>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</si>
  <si>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</si>
  <si>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</si>
  <si>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</si>
  <si>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</si>
  <si>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</si>
  <si>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</si>
  <si>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</si>
  <si>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</si>
  <si>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</si>
  <si>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</si>
  <si>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</si>
  <si>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</si>
  <si>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</si>
  <si>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</si>
  <si>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</si>
  <si>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</si>
  <si>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</si>
  <si>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</si>
  <si>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</si>
  <si>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</si>
  <si>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</si>
  <si>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</si>
  <si>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</si>
  <si>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</si>
  <si>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</si>
  <si>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</si>
  <si>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</si>
  <si>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</si>
  <si>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</si>
  <si>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</si>
  <si>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</si>
  <si>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</si>
  <si>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</si>
  <si>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</si>
  <si>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</si>
  <si>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</si>
  <si>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</si>
  <si>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</si>
  <si>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</si>
  <si>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</si>
  <si>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</si>
  <si>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</si>
  <si>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</si>
  <si>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</si>
  <si>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</si>
  <si>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</si>
  <si>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</si>
  <si>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</si>
  <si>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</si>
  <si>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</si>
  <si>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</si>
  <si>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</si>
  <si>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</si>
  <si>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</si>
  <si>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</si>
  <si>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</si>
  <si>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</si>
  <si>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</si>
  <si>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</si>
  <si>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</si>
  <si>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</si>
  <si>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</si>
  <si>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</si>
  <si>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</si>
  <si>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</si>
  <si>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</si>
  <si>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</si>
  <si>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</si>
  <si>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</si>
  <si>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</si>
  <si>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</si>
  <si>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</si>
  <si>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</si>
  <si>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</si>
  <si>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</si>
  <si>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</si>
  <si>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</si>
  <si>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</si>
  <si>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</si>
  <si>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</si>
  <si>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</si>
  <si>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</si>
  <si>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</si>
  <si>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</si>
  <si>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</si>
  <si>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</si>
  <si>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</si>
  <si>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</si>
  <si>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</si>
  <si>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</si>
  <si>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</si>
  <si>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</si>
  <si>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</si>
  <si>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</si>
  <si>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</si>
  <si>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</si>
  <si>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</si>
  <si>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</si>
  <si>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</si>
  <si>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</si>
  <si>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</si>
  <si>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</si>
  <si>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</si>
  <si>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</si>
  <si>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</si>
  <si>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</si>
  <si>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</si>
  <si>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</si>
  <si>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</si>
  <si>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</si>
  <si>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</si>
  <si>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</si>
  <si>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</si>
  <si>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</si>
  <si>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</si>
  <si>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</si>
  <si>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</si>
  <si>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</si>
  <si>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</si>
  <si>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</si>
  <si>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</si>
  <si>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</si>
  <si>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</si>
  <si>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</si>
  <si>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</si>
  <si>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</si>
  <si>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</si>
  <si>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</si>
  <si>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</si>
  <si>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</si>
  <si>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</si>
  <si>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</si>
  <si>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</si>
  <si>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</si>
  <si>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</si>
  <si>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</si>
  <si>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</si>
  <si>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</si>
  <si>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</si>
  <si>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</si>
  <si>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</si>
  <si>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</si>
  <si>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</si>
  <si>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</si>
  <si>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</si>
  <si>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</si>
  <si>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</si>
  <si>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</si>
  <si>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</si>
  <si>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</si>
  <si>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</si>
  <si>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</si>
  <si>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</si>
  <si>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</si>
  <si>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</si>
  <si>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</si>
  <si>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</si>
  <si>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</si>
  <si>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</si>
  <si>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</si>
  <si>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</si>
  <si>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</si>
  <si>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</si>
  <si>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</si>
  <si>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</si>
  <si>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</si>
  <si>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</si>
  <si>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</si>
  <si>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</si>
  <si>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</si>
  <si>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</si>
  <si>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</si>
  <si>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</si>
  <si>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</si>
  <si>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</si>
  <si>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</si>
  <si>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</si>
  <si>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</si>
  <si>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</si>
  <si>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</si>
  <si>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</si>
  <si>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</si>
  <si>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</si>
  <si>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</si>
  <si>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</si>
  <si>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</si>
  <si>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</si>
  <si>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</si>
  <si>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</si>
  <si>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</si>
  <si>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</si>
  <si>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</si>
  <si>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</si>
  <si>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</si>
  <si>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</si>
  <si>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</si>
  <si>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</si>
  <si>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</si>
  <si>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</si>
  <si>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</si>
  <si>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</si>
  <si>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</si>
  <si>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</si>
  <si>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</si>
  <si>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</si>
  <si>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</si>
  <si>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</si>
  <si>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</si>
  <si>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</si>
  <si>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</si>
  <si>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</si>
  <si>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</si>
  <si>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</si>
  <si>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</si>
  <si>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</si>
  <si>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</si>
  <si>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</si>
  <si>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</si>
  <si>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</si>
  <si>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</si>
  <si>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</si>
  <si>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</si>
  <si>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</si>
  <si>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</si>
  <si>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</si>
  <si>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</si>
  <si>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</si>
  <si>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</si>
  <si>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</si>
  <si>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</si>
  <si>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</si>
  <si>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</si>
  <si>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</si>
  <si>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</si>
  <si>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</si>
  <si>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</si>
  <si>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</si>
  <si>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</si>
  <si>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</si>
  <si>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</si>
  <si>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</si>
  <si>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</si>
  <si>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</si>
  <si>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</si>
  <si>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</si>
  <si>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</si>
  <si>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</si>
  <si>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</si>
  <si>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</si>
  <si>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</si>
  <si>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</si>
  <si>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</si>
  <si>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</si>
  <si>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</si>
  <si>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</si>
  <si>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</si>
  <si>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</si>
  <si>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</si>
  <si>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</si>
  <si>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</si>
  <si>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</si>
  <si>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</si>
  <si>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</si>
  <si>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</si>
  <si>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</si>
  <si>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</si>
  <si>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</si>
  <si>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</si>
  <si>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</si>
  <si>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</si>
  <si>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</si>
  <si>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</si>
  <si>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</si>
  <si>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</si>
  <si>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</si>
  <si>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</si>
  <si>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</si>
  <si>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</si>
  <si>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</si>
  <si>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</si>
  <si>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</si>
  <si>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</si>
  <si>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</si>
  <si>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</si>
  <si>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</si>
  <si>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</si>
  <si>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</si>
  <si>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</si>
  <si>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</si>
  <si>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</si>
  <si>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</si>
  <si>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</si>
  <si>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</si>
  <si>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</si>
  <si>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</si>
  <si>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</si>
  <si>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</si>
  <si>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</si>
  <si>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</si>
  <si>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</si>
  <si>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</si>
  <si>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</si>
  <si>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</si>
  <si>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</si>
  <si>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</si>
  <si>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</si>
  <si>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</si>
  <si>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</si>
  <si>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</si>
  <si>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</si>
  <si>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</si>
  <si>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</si>
  <si>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</si>
  <si>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</si>
  <si>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</si>
  <si>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</si>
  <si>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</si>
  <si>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</si>
  <si>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</si>
  <si>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</si>
  <si>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</si>
  <si>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</si>
  <si>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</si>
  <si>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</si>
  <si>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</si>
  <si>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</si>
  <si>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</si>
  <si>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</si>
  <si>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</si>
  <si>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</si>
  <si>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</si>
  <si>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</si>
  <si>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</si>
  <si>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</si>
  <si>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</si>
  <si>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</si>
  <si>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</si>
  <si>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</si>
  <si>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</si>
  <si>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</si>
  <si>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</si>
  <si>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</si>
  <si>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</si>
  <si>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</si>
  <si>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</si>
  <si>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</si>
  <si>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</si>
  <si>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</si>
  <si>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</si>
  <si>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</si>
  <si>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</si>
  <si>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</si>
  <si>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</si>
  <si>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</si>
  <si>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</si>
  <si>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</si>
  <si>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</si>
  <si>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</si>
  <si>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</si>
  <si>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</si>
  <si>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</si>
  <si>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</si>
  <si>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</si>
  <si>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</si>
  <si>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</si>
  <si>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</si>
  <si>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</si>
  <si>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</si>
  <si>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</si>
  <si>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</si>
  <si>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</si>
  <si>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</si>
  <si>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</si>
  <si>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</si>
  <si>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</si>
  <si>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</si>
  <si>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</si>
  <si>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</si>
  <si>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</si>
  <si>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</si>
  <si>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</si>
  <si>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</si>
  <si>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</si>
  <si>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</si>
  <si>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</si>
  <si>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</si>
  <si>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</si>
  <si>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</si>
  <si>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</si>
  <si>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</si>
  <si>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</si>
  <si>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</si>
  <si>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</si>
  <si>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</si>
  <si>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</si>
  <si>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</si>
  <si>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</si>
  <si>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</si>
  <si>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</si>
  <si>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</si>
  <si>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</si>
  <si>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</si>
  <si>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</si>
  <si>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</si>
  <si>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</si>
  <si>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</si>
  <si>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</si>
  <si>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</si>
  <si>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</si>
  <si>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</si>
  <si>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</si>
  <si>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</si>
  <si>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</si>
  <si>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</si>
  <si>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</si>
  <si>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</si>
  <si>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</si>
  <si>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</si>
  <si>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</si>
  <si>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</si>
  <si>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</si>
  <si>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</si>
  <si>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</si>
  <si>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</si>
  <si>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</si>
  <si>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</si>
  <si>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</si>
  <si>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</si>
  <si>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</si>
  <si>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</si>
  <si>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</si>
  <si>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</si>
  <si>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</si>
  <si>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</si>
  <si>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</si>
  <si>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</si>
  <si>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</si>
  <si>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</si>
  <si>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</si>
  <si>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</si>
  <si>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</si>
  <si>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</si>
  <si>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</si>
  <si>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</si>
  <si>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</si>
  <si>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</si>
  <si>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</si>
  <si>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</si>
  <si>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</si>
  <si>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</si>
  <si>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</si>
  <si>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</si>
  <si>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</si>
  <si>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</si>
  <si>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</si>
  <si>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</si>
  <si>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</si>
  <si>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</si>
  <si>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</si>
  <si>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</si>
  <si>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</si>
  <si>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</si>
  <si>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</si>
  <si>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</si>
  <si>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</si>
  <si>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</si>
  <si>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</si>
  <si>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</si>
  <si>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</si>
  <si>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</si>
  <si>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</si>
  <si>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</si>
  <si>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</si>
  <si>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</si>
  <si>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</si>
  <si>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</si>
  <si>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</si>
  <si>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</si>
  <si>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</si>
  <si>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</si>
  <si>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</si>
  <si>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</si>
  <si>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</si>
  <si>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</si>
  <si>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</si>
  <si>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</si>
  <si>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</si>
  <si>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</si>
  <si>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</si>
  <si>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</si>
  <si>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</si>
  <si>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</si>
  <si>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</si>
  <si>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</si>
  <si>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</si>
  <si>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</si>
  <si>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</si>
  <si>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</si>
  <si>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</si>
  <si>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</si>
  <si>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</si>
  <si>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</si>
  <si>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</si>
  <si>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</si>
  <si>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</si>
  <si>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</si>
  <si>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</si>
  <si>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</si>
  <si>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</si>
  <si>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</si>
  <si>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</si>
  <si>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</si>
  <si>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</si>
  <si>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</si>
  <si>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</si>
  <si>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</si>
  <si>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</si>
  <si>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</si>
  <si>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</si>
  <si>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</si>
  <si>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</si>
  <si>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</si>
  <si>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</si>
  <si>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</si>
  <si>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</si>
  <si>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</si>
  <si>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</si>
  <si>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</si>
  <si>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</si>
  <si>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</si>
  <si>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</si>
  <si>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</si>
  <si>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</si>
  <si>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</si>
  <si>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</si>
  <si>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</si>
  <si>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</si>
  <si>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</si>
  <si>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</si>
  <si>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</si>
  <si>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</si>
  <si>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</si>
  <si>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</si>
  <si>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</si>
  <si>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</si>
  <si>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</si>
  <si>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</si>
  <si>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</si>
  <si>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</si>
  <si>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</si>
  <si>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</si>
  <si>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</si>
  <si>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</si>
  <si>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</si>
  <si>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</si>
  <si>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</si>
  <si>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</si>
  <si>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</si>
  <si>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</si>
  <si>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</si>
  <si>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</si>
  <si>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</si>
  <si>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</si>
  <si>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</si>
  <si>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</si>
  <si>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</si>
  <si>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</si>
  <si>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</si>
  <si>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</si>
  <si>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</si>
  <si>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</si>
  <si>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</si>
  <si>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</si>
  <si>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</si>
  <si>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</si>
  <si>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</si>
  <si>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</si>
  <si>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</si>
  <si>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</si>
  <si>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</si>
  <si>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</si>
  <si>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</si>
  <si>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</si>
  <si>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</si>
  <si>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</si>
  <si>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</si>
  <si>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</si>
  <si>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</si>
  <si>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</si>
  <si>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</si>
  <si>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</si>
  <si>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</si>
  <si>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</si>
  <si>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</si>
  <si>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</si>
  <si>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</si>
  <si>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</si>
  <si>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</si>
  <si>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</si>
  <si>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</si>
  <si>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</si>
  <si>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</si>
  <si>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</si>
  <si>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</si>
  <si>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</si>
  <si>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</si>
  <si>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</si>
  <si>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</si>
  <si>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</si>
  <si>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</si>
  <si>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</si>
  <si>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</si>
  <si>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</si>
  <si>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</si>
  <si>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</si>
  <si>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</si>
  <si>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</si>
  <si>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</si>
  <si>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</si>
  <si>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</si>
  <si>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</si>
  <si>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</si>
  <si>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</si>
  <si>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</si>
  <si>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</si>
  <si>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</si>
  <si>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</si>
  <si>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</si>
  <si>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</si>
  <si>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</si>
  <si>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</si>
  <si>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</si>
  <si>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</si>
  <si>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</si>
  <si>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</si>
  <si>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</si>
  <si>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</si>
  <si>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</si>
  <si>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</si>
  <si>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</si>
  <si>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</si>
  <si>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</si>
  <si>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</si>
  <si>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</si>
  <si>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</si>
  <si>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</si>
  <si>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</si>
  <si>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</si>
  <si>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</si>
  <si>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</si>
  <si>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</si>
  <si>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</si>
  <si>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</si>
  <si>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</si>
  <si>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</si>
  <si>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</si>
  <si>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</si>
  <si>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</si>
  <si>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</si>
  <si>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</si>
  <si>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</si>
  <si>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</si>
  <si>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</si>
  <si>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</si>
  <si>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</si>
  <si>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</si>
  <si>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</si>
  <si>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</si>
  <si>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</si>
  <si>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</si>
  <si>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</si>
  <si>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</si>
  <si>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</si>
  <si>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</si>
  <si>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</si>
  <si>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</si>
  <si>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</si>
  <si>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</si>
  <si>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</si>
  <si>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</si>
  <si>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</si>
  <si>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</si>
  <si>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</si>
  <si>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</si>
  <si>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</si>
  <si>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</si>
  <si>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</si>
  <si>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</si>
  <si>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</si>
  <si>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</si>
  <si>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</si>
  <si>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</si>
  <si>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</si>
  <si>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</si>
  <si>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</si>
  <si>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</si>
  <si>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</si>
  <si>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</si>
  <si>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</si>
  <si>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</si>
  <si>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</si>
  <si>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</si>
  <si>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</si>
  <si>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</si>
  <si>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</si>
  <si>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</si>
  <si>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</si>
  <si>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</si>
  <si>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</si>
  <si>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</si>
  <si>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</si>
  <si>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</si>
  <si>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</si>
  <si>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</si>
  <si>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</si>
  <si>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</si>
  <si>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</si>
  <si>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</si>
  <si>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</si>
  <si>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</si>
  <si>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</si>
  <si>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</si>
  <si>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</si>
  <si>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</si>
  <si>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</si>
  <si>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</si>
  <si>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</si>
  <si>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</si>
  <si>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</si>
  <si>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</si>
  <si>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</si>
  <si>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</si>
  <si>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</si>
  <si>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</si>
  <si>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</si>
  <si>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</si>
  <si>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</si>
  <si>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</si>
  <si>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</si>
  <si>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</si>
  <si>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</si>
  <si>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</si>
  <si>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</si>
  <si>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</si>
  <si>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</si>
  <si>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</si>
  <si>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</si>
  <si>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</si>
  <si>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</si>
  <si>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</si>
  <si>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</si>
  <si>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</si>
  <si>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</si>
  <si>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</si>
  <si>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</si>
  <si>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</si>
  <si>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</si>
  <si>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</si>
  <si>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</si>
  <si>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</si>
  <si>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</si>
  <si>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</si>
  <si>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</si>
  <si>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</si>
  <si>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</si>
  <si>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</si>
  <si>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</si>
  <si>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</si>
  <si>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</si>
  <si>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</si>
  <si>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</si>
  <si>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</si>
  <si>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</si>
  <si>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</si>
  <si>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</si>
  <si>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</si>
  <si>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</si>
  <si>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</si>
  <si>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</si>
  <si>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</si>
  <si>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</si>
  <si>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</si>
  <si>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</si>
  <si>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</si>
  <si>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</si>
  <si>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</si>
  <si>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</si>
  <si>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</si>
  <si>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</si>
  <si>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</si>
  <si>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</si>
  <si>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</si>
  <si>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</si>
  <si>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</si>
  <si>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</si>
  <si>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</si>
  <si>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</si>
  <si>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</si>
  <si>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</si>
  <si>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</si>
  <si>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</si>
  <si>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</si>
  <si>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</si>
  <si>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</si>
  <si>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</si>
  <si>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</si>
  <si>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</si>
  <si>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</si>
  <si>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</si>
  <si>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</si>
  <si>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</si>
  <si>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</si>
  <si>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</si>
  <si>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</si>
  <si>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</si>
  <si>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</si>
  <si>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</si>
  <si>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</si>
  <si>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</si>
  <si>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</si>
  <si>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</si>
  <si>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</si>
  <si>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</si>
  <si>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</si>
  <si>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</si>
  <si>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</si>
  <si>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</si>
  <si>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</si>
  <si>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</si>
  <si>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</si>
  <si>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</si>
  <si>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</si>
  <si>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</si>
  <si>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</si>
  <si>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</si>
  <si>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</si>
  <si>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</si>
  <si>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</si>
  <si>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</si>
  <si>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</si>
  <si>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</si>
  <si>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</si>
  <si>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</si>
  <si>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</si>
  <si>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</si>
  <si>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</si>
  <si>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</si>
  <si>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</si>
  <si>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</si>
  <si>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</si>
  <si>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</si>
  <si>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</si>
  <si>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</si>
  <si>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</si>
  <si>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</si>
  <si>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</si>
  <si>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</si>
  <si>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</si>
  <si>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</si>
  <si>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</si>
  <si>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</si>
  <si>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</si>
  <si>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</si>
  <si>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</si>
  <si>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</si>
  <si>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</si>
  <si>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</si>
  <si>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</si>
  <si>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</si>
  <si>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</si>
  <si>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</si>
  <si>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</si>
  <si>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</si>
  <si>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</si>
  <si>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</si>
  <si>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</si>
  <si>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</si>
  <si>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</si>
  <si>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</si>
  <si>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</si>
  <si>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</si>
  <si>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</si>
  <si>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</si>
  <si>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</si>
  <si>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</si>
  <si>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</si>
  <si>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</si>
  <si>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</si>
  <si>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</si>
  <si>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</si>
  <si>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</si>
  <si>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</si>
  <si>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</si>
  <si>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</si>
  <si>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</si>
  <si>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</si>
  <si>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</si>
  <si>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</si>
  <si>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</si>
  <si>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</si>
  <si>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</si>
  <si>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</si>
  <si>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</si>
  <si>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</si>
  <si>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</si>
  <si>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</si>
  <si>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</si>
  <si>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</si>
  <si>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</si>
  <si>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</si>
  <si>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</si>
  <si>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</si>
  <si>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</si>
  <si>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</si>
  <si>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</si>
  <si>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</si>
  <si>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</si>
  <si>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</si>
  <si>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</si>
  <si>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</si>
  <si>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</si>
  <si>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</si>
  <si>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</si>
  <si>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</si>
  <si>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</si>
  <si>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</si>
  <si>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</si>
  <si>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</si>
  <si>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</si>
  <si>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</si>
  <si>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</si>
  <si>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</si>
  <si>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</si>
  <si>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</si>
  <si>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</si>
  <si>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</si>
  <si>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</si>
  <si>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</si>
  <si>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</si>
  <si>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</si>
  <si>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</si>
  <si>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</si>
  <si>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</si>
  <si>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</si>
  <si>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</si>
  <si>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</si>
  <si>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</si>
  <si>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</si>
  <si>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</si>
  <si>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</si>
  <si>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</si>
  <si>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</si>
  <si>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</si>
  <si>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</si>
  <si>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</si>
  <si>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</si>
  <si>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</si>
  <si>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</si>
  <si>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</si>
  <si>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</si>
  <si>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</si>
  <si>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</si>
  <si>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</si>
  <si>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</si>
  <si>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</si>
  <si>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</si>
  <si>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</si>
  <si>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</si>
  <si>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</si>
  <si>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</si>
  <si>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</si>
  <si>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</si>
  <si>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</si>
  <si>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</si>
  <si>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</si>
  <si>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</si>
  <si>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</si>
  <si>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</si>
  <si>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</si>
  <si>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</si>
  <si>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</si>
  <si>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</si>
  <si>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</si>
  <si>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</si>
  <si>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</si>
  <si>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</si>
  <si>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</si>
  <si>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</si>
  <si>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</si>
  <si>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</si>
  <si>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</si>
  <si>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</si>
  <si>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</si>
  <si>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</si>
  <si>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</si>
  <si>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</si>
  <si>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</si>
  <si>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</si>
  <si>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</si>
  <si>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</si>
  <si>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</si>
  <si>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</si>
  <si>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</si>
  <si>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</si>
  <si>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</si>
  <si>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</si>
  <si>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</si>
  <si>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</si>
  <si>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</si>
  <si>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</si>
  <si>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</si>
  <si>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</si>
  <si>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</si>
  <si>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</si>
  <si>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</si>
  <si>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</si>
  <si>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</si>
  <si>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</si>
  <si>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</si>
  <si>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</si>
  <si>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</si>
  <si>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</si>
  <si>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</si>
  <si>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</si>
  <si>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</si>
  <si>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</si>
  <si>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</si>
  <si>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</si>
  <si>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</si>
  <si>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</si>
  <si>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</si>
  <si>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</si>
  <si>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</si>
  <si>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</si>
  <si>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</si>
  <si>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</si>
  <si>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</si>
  <si>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</si>
  <si>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</si>
  <si>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</si>
  <si>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</si>
  <si>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</si>
  <si>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</si>
  <si>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</si>
  <si>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</si>
  <si>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</si>
  <si>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</si>
  <si>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</si>
  <si>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</si>
  <si>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</si>
  <si>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</si>
  <si>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</si>
  <si>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</si>
  <si>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</si>
  <si>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</si>
  <si>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</si>
  <si>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</si>
  <si>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</si>
  <si>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</si>
  <si>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</si>
  <si>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</si>
  <si>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</si>
  <si>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</si>
  <si>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</si>
  <si>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</si>
  <si>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</si>
  <si>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</si>
  <si>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</si>
  <si>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</si>
  <si>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</si>
  <si>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</si>
  <si>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</si>
  <si>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</si>
  <si>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</si>
  <si>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</si>
  <si>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</si>
  <si>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</si>
  <si>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</si>
  <si>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</si>
  <si>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</si>
  <si>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</si>
  <si>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</si>
  <si>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</si>
  <si>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</si>
  <si>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</si>
  <si>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</si>
  <si>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</si>
  <si>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</si>
  <si>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</si>
  <si>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</si>
  <si>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</si>
  <si>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</si>
  <si>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</si>
  <si>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</si>
  <si>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</si>
  <si>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</si>
  <si>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</si>
  <si>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</si>
  <si>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</si>
  <si>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</si>
  <si>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</si>
  <si>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</si>
  <si>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</si>
  <si>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</si>
  <si>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</si>
  <si>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</si>
  <si>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</si>
  <si>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</si>
  <si>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</si>
  <si>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</si>
  <si>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</si>
  <si>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</si>
  <si>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</si>
  <si>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</si>
  <si>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</si>
  <si>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</si>
  <si>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</si>
  <si>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</si>
  <si>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</si>
  <si>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</si>
  <si>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</si>
  <si>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</si>
  <si>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</si>
  <si>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</si>
  <si>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</si>
  <si>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</si>
  <si>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</si>
  <si>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</si>
  <si>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</si>
  <si>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</si>
  <si>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</si>
  <si>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</si>
  <si>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</si>
  <si>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</si>
  <si>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</si>
  <si>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</si>
  <si>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</si>
  <si>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</si>
  <si>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</si>
  <si>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</si>
  <si>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</si>
  <si>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</si>
  <si>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</si>
  <si>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</si>
  <si>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</si>
  <si>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</si>
  <si>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</si>
  <si>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</si>
  <si>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</si>
  <si>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</si>
  <si>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</si>
  <si>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</si>
  <si>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</si>
  <si>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</si>
  <si>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</si>
  <si>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</si>
  <si>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</si>
  <si>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</si>
  <si>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</si>
  <si>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</si>
  <si>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</si>
  <si>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</si>
  <si>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</si>
  <si>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</si>
  <si>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</si>
  <si>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</si>
  <si>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</si>
  <si>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</si>
  <si>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</si>
  <si>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</si>
  <si>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</si>
  <si>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</si>
  <si>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</si>
  <si>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</si>
  <si>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</si>
  <si>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</si>
  <si>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</si>
  <si>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</si>
  <si>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</si>
  <si>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</si>
  <si>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</si>
  <si>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</si>
  <si>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</si>
  <si>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</si>
  <si>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</si>
  <si>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</si>
  <si>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</si>
  <si>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</si>
  <si>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</si>
  <si>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</si>
  <si>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</si>
  <si>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</si>
  <si>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</si>
  <si>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</si>
  <si>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</si>
  <si>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</si>
  <si>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</si>
  <si>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</si>
  <si>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</si>
  <si>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</si>
  <si>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</si>
  <si>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</si>
  <si>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</si>
  <si>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</si>
  <si>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</si>
  <si>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</si>
  <si>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</si>
  <si>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</si>
  <si>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</si>
  <si>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</si>
  <si>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</si>
  <si>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</si>
  <si>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</si>
  <si>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</si>
  <si>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</si>
  <si>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</si>
  <si>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</si>
  <si>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</si>
  <si>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</si>
  <si>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</si>
  <si>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</si>
  <si>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</si>
  <si>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</si>
  <si>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</si>
  <si>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</si>
  <si>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</si>
  <si>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</si>
  <si>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</si>
  <si>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</si>
  <si>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</si>
  <si>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</si>
  <si>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</si>
  <si>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</si>
  <si>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</si>
  <si>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</si>
  <si>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</si>
  <si>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</si>
  <si>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</si>
  <si>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</si>
  <si>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</si>
  <si>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</si>
  <si>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</si>
  <si>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</si>
  <si>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</si>
  <si>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</si>
  <si>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</si>
  <si>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</si>
  <si>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</si>
  <si>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</si>
  <si>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</si>
  <si>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</si>
  <si>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</si>
  <si>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</si>
  <si>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</si>
  <si>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</si>
  <si>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</si>
  <si>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</si>
  <si>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</si>
  <si>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</si>
  <si>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</si>
  <si>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</si>
  <si>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</si>
  <si>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</si>
  <si>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</si>
  <si>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</si>
  <si>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</si>
  <si>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</si>
  <si>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</si>
  <si>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</si>
  <si>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</si>
  <si>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</si>
  <si>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</si>
  <si>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</si>
  <si>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</si>
  <si>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</si>
  <si>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</si>
  <si>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</si>
  <si>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</si>
  <si>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</si>
  <si>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</si>
  <si>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</si>
  <si>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</si>
  <si>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</si>
  <si>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</si>
  <si>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</si>
  <si>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</si>
  <si>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</si>
  <si>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</si>
  <si>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</si>
  <si>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</si>
  <si>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</si>
  <si>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</si>
  <si>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</si>
  <si>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</si>
  <si>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</si>
  <si>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</si>
  <si>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</si>
  <si>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</si>
  <si>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</si>
  <si>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</si>
  <si>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</si>
  <si>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</si>
  <si>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</si>
  <si>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</si>
  <si>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</si>
  <si>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</si>
  <si>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</si>
  <si>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</si>
  <si>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</si>
  <si>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</si>
  <si>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</si>
  <si>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</si>
  <si>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</si>
  <si>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</si>
  <si>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</si>
  <si>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</si>
  <si>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</si>
  <si>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</si>
  <si>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</si>
  <si>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</si>
  <si>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</si>
  <si>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</si>
  <si>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</si>
  <si>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</si>
  <si>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</si>
  <si>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</si>
  <si>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</si>
  <si>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</si>
  <si>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</si>
  <si>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</si>
  <si>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</si>
  <si>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</si>
  <si>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</si>
  <si>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</si>
  <si>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</si>
  <si>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</si>
  <si>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</si>
  <si>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</si>
  <si>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</si>
  <si>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</si>
  <si>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</si>
  <si>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</si>
  <si>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</si>
  <si>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</si>
  <si>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</si>
  <si>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</si>
  <si>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</si>
  <si>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</si>
  <si>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</si>
  <si>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</si>
  <si>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</si>
  <si>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</si>
  <si>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</si>
  <si>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</si>
  <si>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</si>
  <si>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</si>
  <si>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</si>
  <si>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</si>
  <si>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</si>
  <si>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</si>
  <si>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</si>
  <si>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</si>
  <si>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</si>
  <si>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</si>
  <si>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</si>
  <si>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</si>
  <si>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</si>
  <si>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</si>
  <si>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</si>
  <si>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</si>
  <si>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</si>
  <si>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</si>
  <si>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</si>
  <si>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</si>
  <si>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</si>
  <si>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</si>
  <si>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</si>
  <si>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</si>
  <si>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</si>
  <si>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</si>
  <si>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</si>
  <si>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</si>
  <si>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</si>
  <si>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</si>
  <si>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</si>
  <si>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</si>
  <si>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</si>
  <si>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</si>
  <si>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</si>
  <si>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</si>
  <si>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</si>
  <si>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</si>
  <si>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</si>
  <si>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</si>
  <si>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</si>
  <si>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</si>
  <si>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</si>
  <si>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</si>
  <si>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</si>
  <si>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</si>
  <si>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</si>
  <si>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</si>
  <si>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</si>
  <si>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</si>
  <si>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</si>
  <si>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</si>
  <si>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</si>
  <si>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</si>
  <si>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</si>
  <si>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</si>
  <si>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</si>
  <si>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</si>
  <si>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</si>
  <si>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</si>
  <si>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</si>
  <si>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</si>
  <si>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</si>
  <si>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</si>
  <si>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</si>
  <si>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</si>
  <si>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</si>
  <si>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</si>
  <si>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</si>
  <si>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</si>
  <si>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</si>
  <si>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</si>
  <si>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</si>
  <si>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</si>
  <si>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</si>
  <si>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</si>
  <si>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</si>
  <si>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</si>
  <si>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</si>
  <si>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</si>
  <si>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</si>
  <si>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</si>
  <si>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</si>
  <si>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</si>
  <si>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</si>
  <si>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</si>
  <si>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</si>
  <si>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</si>
  <si>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</si>
  <si>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</si>
  <si>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</si>
  <si>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</si>
  <si>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</si>
  <si>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</si>
  <si>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</si>
  <si>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</si>
  <si>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</si>
  <si>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</si>
  <si>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</si>
  <si>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</si>
  <si>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</si>
  <si>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</si>
  <si>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</si>
  <si>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</si>
  <si>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</si>
  <si>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</si>
  <si>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</si>
  <si>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</si>
  <si>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</si>
  <si>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</si>
  <si>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</si>
  <si>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</si>
  <si>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</si>
  <si>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</si>
  <si>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</si>
  <si>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</si>
  <si>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</si>
  <si>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</si>
  <si>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</si>
  <si>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</si>
  <si>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</si>
  <si>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</si>
  <si>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</si>
  <si>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</si>
  <si>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</si>
  <si>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</si>
  <si>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</si>
  <si>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</si>
  <si>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</si>
  <si>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</si>
  <si>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</si>
  <si>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</si>
  <si>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</si>
  <si>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</si>
  <si>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</si>
  <si>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</si>
  <si>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</si>
  <si>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</si>
  <si>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</si>
  <si>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</si>
  <si>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</si>
  <si>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</si>
  <si>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</si>
  <si>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</si>
  <si>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</si>
  <si>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</si>
  <si>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</si>
  <si>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</si>
  <si>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</si>
  <si>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</si>
  <si>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</si>
  <si>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</si>
  <si>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</si>
  <si>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</si>
  <si>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</si>
  <si>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</si>
  <si>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</si>
  <si>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</si>
  <si>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</si>
  <si>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</si>
  <si>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</si>
  <si>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</si>
  <si>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</si>
  <si>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</si>
  <si>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</si>
  <si>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</si>
  <si>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</si>
  <si>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</si>
  <si>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</si>
  <si>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</si>
  <si>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</si>
  <si>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</si>
  <si>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</si>
  <si>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</si>
  <si>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</si>
  <si>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</si>
  <si>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</si>
  <si>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</si>
  <si>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</si>
  <si>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</si>
  <si>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</si>
  <si>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</si>
  <si>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</si>
  <si>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</si>
  <si>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</si>
  <si>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</si>
  <si>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</si>
  <si>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</si>
  <si>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</si>
  <si>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</si>
  <si>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</si>
  <si>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</si>
  <si>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</si>
  <si>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</si>
  <si>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</si>
  <si>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</si>
  <si>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</si>
  <si>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</si>
  <si>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</si>
  <si>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</si>
  <si>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</si>
  <si>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</si>
  <si>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</si>
  <si>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</si>
  <si>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</si>
  <si>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</si>
  <si>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</si>
  <si>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</si>
  <si>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</si>
  <si>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</si>
  <si>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</si>
  <si>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</si>
  <si>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</si>
  <si>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</si>
  <si>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</si>
  <si>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</si>
  <si>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</si>
  <si>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</si>
  <si>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</si>
  <si>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</si>
  <si>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</si>
  <si>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</si>
  <si>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</si>
  <si>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</si>
  <si>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</si>
  <si>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</si>
  <si>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</si>
  <si>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</si>
  <si>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</si>
  <si>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</si>
  <si>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</si>
  <si>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</si>
  <si>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</si>
  <si>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</si>
  <si>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</si>
  <si>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</si>
  <si>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</si>
  <si>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</si>
  <si>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</si>
  <si>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</si>
  <si>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</si>
  <si>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</si>
  <si>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</si>
  <si>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</si>
  <si>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</si>
  <si>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</si>
  <si>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</si>
  <si>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</si>
  <si>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</si>
  <si>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</si>
  <si>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</si>
  <si>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</si>
  <si>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</si>
  <si>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</si>
  <si>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</si>
  <si>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</si>
  <si>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</si>
  <si>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</si>
  <si>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</si>
  <si>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</si>
  <si>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</si>
  <si>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</si>
  <si>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</si>
  <si>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</si>
  <si>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</si>
  <si>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</si>
  <si>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</si>
  <si>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</si>
  <si>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</si>
  <si>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</si>
  <si>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</si>
  <si>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</si>
  <si>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</si>
  <si>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</si>
  <si>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</si>
  <si>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</si>
  <si>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</si>
  <si>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</si>
  <si>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</si>
  <si>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</si>
  <si>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</si>
  <si>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</si>
  <si>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</si>
  <si>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</si>
  <si>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</si>
  <si>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</si>
  <si>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</si>
  <si>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</si>
  <si>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</si>
  <si>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</si>
  <si>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</si>
  <si>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</si>
  <si>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</si>
  <si>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</si>
  <si>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</si>
  <si>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</si>
  <si>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</si>
  <si>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</si>
  <si>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</si>
  <si>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</si>
  <si>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</si>
  <si>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</si>
  <si>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</si>
  <si>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</si>
  <si>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</si>
  <si>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</si>
  <si>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</si>
  <si>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</si>
  <si>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</si>
  <si>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</si>
  <si>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</si>
  <si>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</si>
  <si>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</si>
  <si>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</si>
  <si>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</si>
  <si>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</si>
  <si>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</si>
  <si>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</si>
  <si>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</si>
  <si>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</si>
  <si>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</si>
  <si>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</si>
  <si>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</si>
  <si>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</si>
  <si>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</si>
  <si>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</si>
  <si>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</si>
  <si>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</si>
  <si>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</si>
  <si>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</si>
  <si>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</si>
  <si>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</si>
  <si>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</si>
  <si>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</si>
  <si>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</si>
  <si>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</si>
  <si>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</si>
  <si>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</si>
  <si>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</si>
  <si>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</si>
  <si>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</si>
  <si>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</si>
  <si>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</si>
  <si>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</si>
  <si>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</si>
  <si>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</si>
  <si>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</si>
  <si>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</si>
  <si>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</si>
  <si>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</si>
  <si>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</si>
  <si>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</si>
  <si>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</si>
  <si>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</si>
  <si>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</si>
  <si>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</si>
  <si>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</si>
  <si>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</si>
  <si>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</si>
  <si>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</si>
  <si>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</si>
  <si>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</si>
  <si>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</si>
  <si>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</si>
  <si>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</si>
  <si>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</si>
  <si>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</si>
  <si>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</si>
  <si>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</si>
  <si>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</si>
  <si>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</si>
  <si>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</si>
  <si>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</si>
  <si>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</si>
  <si>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</si>
  <si>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</si>
  <si>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</si>
  <si>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</si>
  <si>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</si>
  <si>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</si>
  <si>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</si>
  <si>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</si>
  <si>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</si>
  <si>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</si>
  <si>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</si>
  <si>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</si>
  <si>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</si>
  <si>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</si>
  <si>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</si>
  <si>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</si>
  <si>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</si>
  <si>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</si>
  <si>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</si>
  <si>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</si>
  <si>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</si>
  <si>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</si>
  <si>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</si>
  <si>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</si>
  <si>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</si>
  <si>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</si>
  <si>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</si>
  <si>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</si>
  <si>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</si>
  <si>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</si>
  <si>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</si>
  <si>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</si>
  <si>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</si>
  <si>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</si>
  <si>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</si>
  <si>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</si>
  <si>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</si>
  <si>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</si>
  <si>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</si>
  <si>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</si>
  <si>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</si>
  <si>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</si>
  <si>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</si>
  <si>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</si>
  <si>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</si>
  <si>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</si>
  <si>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</si>
  <si>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</si>
  <si>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</si>
  <si>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</si>
  <si>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</si>
  <si>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</si>
  <si>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</si>
  <si>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</si>
  <si>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</si>
  <si>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</si>
  <si>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</si>
  <si>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</si>
  <si>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</si>
  <si>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</si>
  <si>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</si>
  <si>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</si>
  <si>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</si>
  <si>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</si>
  <si>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</si>
  <si>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</si>
  <si>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</si>
  <si>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</si>
  <si>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</si>
  <si>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</si>
  <si>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</si>
  <si>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</si>
  <si>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</si>
  <si>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</si>
  <si>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</si>
  <si>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</si>
  <si>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</si>
  <si>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</si>
  <si>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</si>
  <si>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</si>
  <si>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</si>
  <si>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</si>
  <si>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</si>
  <si>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</si>
  <si>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</si>
  <si>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</si>
  <si>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</si>
  <si>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</si>
  <si>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</si>
  <si>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</si>
  <si>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</si>
  <si>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</si>
  <si>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</si>
  <si>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</si>
  <si>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</si>
  <si>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</si>
  <si>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</si>
  <si>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</si>
  <si>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</si>
  <si>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</si>
  <si>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</si>
  <si>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</si>
  <si>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</si>
  <si>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</si>
  <si>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</si>
  <si>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</si>
  <si>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</si>
  <si>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</si>
  <si>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</si>
  <si>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</si>
  <si>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</si>
  <si>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</si>
  <si>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</si>
  <si>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</si>
  <si>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</si>
  <si>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</si>
  <si>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</si>
  <si>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</si>
  <si>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</si>
  <si>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</si>
  <si>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</si>
  <si>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</si>
  <si>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</si>
  <si>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</si>
  <si>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</si>
  <si>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</si>
  <si>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</si>
  <si>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</si>
  <si>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</si>
  <si>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</si>
  <si>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</si>
  <si>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</si>
  <si>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</si>
  <si>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</si>
  <si>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</si>
  <si>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</si>
  <si>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</si>
  <si>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</si>
  <si>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</si>
  <si>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</si>
  <si>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</si>
  <si>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</si>
  <si>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</si>
  <si>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</si>
  <si>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</si>
  <si>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</si>
  <si>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</si>
  <si>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</si>
  <si>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</si>
  <si>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</si>
  <si>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</si>
  <si>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</si>
  <si>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</si>
  <si>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</si>
  <si>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</si>
  <si>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</si>
  <si>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</si>
  <si>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</si>
  <si>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</si>
  <si>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</si>
  <si>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</si>
  <si>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</si>
  <si>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</si>
  <si>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</si>
  <si>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</si>
  <si>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</si>
  <si>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</si>
  <si>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</si>
  <si>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</si>
  <si>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</si>
  <si>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</si>
  <si>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</si>
  <si>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</si>
  <si>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</si>
  <si>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</si>
  <si>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</si>
  <si>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</si>
  <si>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</si>
  <si>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</si>
  <si>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</si>
  <si>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</si>
  <si>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</si>
  <si>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</si>
  <si>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</si>
  <si>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</si>
  <si>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</si>
  <si>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</si>
  <si>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</si>
  <si>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</si>
  <si>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</si>
  <si>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</si>
  <si>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</si>
  <si>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</si>
  <si>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</si>
  <si>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</si>
  <si>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</si>
  <si>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</si>
  <si>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</si>
  <si>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</si>
  <si>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</si>
  <si>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</si>
  <si>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</si>
  <si>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</si>
  <si>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</si>
  <si>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</si>
  <si>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</si>
  <si>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</si>
  <si>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</si>
  <si>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</si>
  <si>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</si>
  <si>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</si>
  <si>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</si>
  <si>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</si>
  <si>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</si>
  <si>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</si>
  <si>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</si>
  <si>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</si>
  <si>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</si>
  <si>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</si>
  <si>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</si>
  <si>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</si>
  <si>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</si>
  <si>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</si>
  <si>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</si>
  <si>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</si>
  <si>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</si>
  <si>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</si>
  <si>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</si>
  <si>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</si>
  <si>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</si>
  <si>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</si>
  <si>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</si>
  <si>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</si>
  <si>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</si>
  <si>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</si>
  <si>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</si>
  <si>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</si>
  <si>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</si>
  <si>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</si>
  <si>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</si>
  <si>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</si>
  <si>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</si>
  <si>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</si>
  <si>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</si>
  <si>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</si>
  <si>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</si>
  <si>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</si>
  <si>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</si>
  <si>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</si>
  <si>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</si>
  <si>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</si>
  <si>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</si>
  <si>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</si>
  <si>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</si>
  <si>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</si>
  <si>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</si>
  <si>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</si>
  <si>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</si>
  <si>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</si>
  <si>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</si>
  <si>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</si>
  <si>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</si>
  <si>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</si>
  <si>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</si>
  <si>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</si>
  <si>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</si>
  <si>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</si>
  <si>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</si>
  <si>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</si>
  <si>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</si>
  <si>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</si>
  <si>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</si>
  <si>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</si>
  <si>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</si>
  <si>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</si>
  <si>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</si>
  <si>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</si>
  <si>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</si>
  <si>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</si>
  <si>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</si>
  <si>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</si>
  <si>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</si>
  <si>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</si>
  <si>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</si>
  <si>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</si>
  <si>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</si>
  <si>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</si>
  <si>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</si>
  <si>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</si>
  <si>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</si>
  <si>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</si>
  <si>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</si>
  <si>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</si>
  <si>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</si>
  <si>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</si>
  <si>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</si>
  <si>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</si>
  <si>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</si>
  <si>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</si>
  <si>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</si>
  <si>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</si>
  <si>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</si>
  <si>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</si>
  <si>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</si>
  <si>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</si>
  <si>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</si>
  <si>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</si>
  <si>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</si>
  <si>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</si>
  <si>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</si>
  <si>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</si>
  <si>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</si>
  <si>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</si>
  <si>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</si>
  <si>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</si>
  <si>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</si>
  <si>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</si>
  <si>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</si>
  <si>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</si>
  <si>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</si>
  <si>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</si>
  <si>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</si>
  <si>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</si>
  <si>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</si>
  <si>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</si>
  <si>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</si>
  <si>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</si>
  <si>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</si>
  <si>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</si>
  <si>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</si>
  <si>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</si>
  <si>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</si>
  <si>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</si>
  <si>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</si>
  <si>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</si>
  <si>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</si>
  <si>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</si>
  <si>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</si>
  <si>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</si>
  <si>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</si>
  <si>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</si>
  <si>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</si>
  <si>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</si>
  <si>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</si>
  <si>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</si>
  <si>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</si>
  <si>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</si>
  <si>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</si>
  <si>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</si>
  <si>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</si>
  <si>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</si>
  <si>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</si>
  <si>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</si>
  <si>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</si>
  <si>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</si>
  <si>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</si>
  <si>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</si>
  <si>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</si>
  <si>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</si>
  <si>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</si>
  <si>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</si>
  <si>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</si>
  <si>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</si>
  <si>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</si>
  <si>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</si>
  <si>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</si>
  <si>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</si>
  <si>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</si>
  <si>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</si>
  <si>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</si>
  <si>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</si>
  <si>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</si>
  <si>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</si>
  <si>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</si>
  <si>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</si>
  <si>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</si>
  <si>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</si>
  <si>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</si>
  <si>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</si>
  <si>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</si>
  <si>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</si>
  <si>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</si>
  <si>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</si>
  <si>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</si>
  <si>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</si>
  <si>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</si>
  <si>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</si>
  <si>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</si>
  <si>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</si>
  <si>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</si>
  <si>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</si>
  <si>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</si>
  <si>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</si>
  <si>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</si>
  <si>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</si>
  <si>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</si>
  <si>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</si>
  <si>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</si>
  <si>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</si>
  <si>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</si>
  <si>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</si>
  <si>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</si>
  <si>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</si>
  <si>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</si>
  <si>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</si>
  <si>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</si>
  <si>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</si>
  <si>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</si>
  <si>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</si>
  <si>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</si>
  <si>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</si>
  <si>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</si>
  <si>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</si>
  <si>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</si>
  <si>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</si>
  <si>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</si>
  <si>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</si>
  <si>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</si>
  <si>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</si>
  <si>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</si>
  <si>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</si>
  <si>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</si>
  <si>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</si>
  <si>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</si>
  <si>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</si>
  <si>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</si>
  <si>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</si>
  <si>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</si>
  <si>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</si>
  <si>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</si>
  <si>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</si>
  <si>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</si>
  <si>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</si>
  <si>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</si>
  <si>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</si>
  <si>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</si>
  <si>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</si>
  <si>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</si>
  <si>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</si>
  <si>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</si>
  <si>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</si>
  <si>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</si>
  <si>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</si>
  <si>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</si>
  <si>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</si>
  <si>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</si>
  <si>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</si>
  <si>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</si>
  <si>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</si>
  <si>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</si>
  <si>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</si>
  <si>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</si>
  <si>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</si>
  <si>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</si>
  <si>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</si>
  <si>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</si>
  <si>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</si>
  <si>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</si>
  <si>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</si>
  <si>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</si>
  <si>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</si>
  <si>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</si>
  <si>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</si>
  <si>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</si>
  <si>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</si>
  <si>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</si>
  <si>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</si>
  <si>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</si>
  <si>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</si>
  <si>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</si>
  <si>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</si>
  <si>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</si>
  <si>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</si>
  <si>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</si>
  <si>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</si>
  <si>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</si>
  <si>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</si>
  <si>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</si>
  <si>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</si>
  <si>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</si>
  <si>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</si>
  <si>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</si>
  <si>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</si>
  <si>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</si>
  <si>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</si>
  <si>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</si>
  <si>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</si>
  <si>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</si>
  <si>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</si>
  <si>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</si>
  <si>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</si>
  <si>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</si>
  <si>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</si>
  <si>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</si>
  <si>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</si>
  <si>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</si>
  <si>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</si>
  <si>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</si>
  <si>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</si>
  <si>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</si>
  <si>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</si>
  <si>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</si>
  <si>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</si>
  <si>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</si>
  <si>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</si>
  <si>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</si>
  <si>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</si>
  <si>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</si>
  <si>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</si>
  <si>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</si>
  <si>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</si>
  <si>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</si>
  <si>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</si>
  <si>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</si>
  <si>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</si>
  <si>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</si>
  <si>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</si>
  <si>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</si>
  <si>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</si>
  <si>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</si>
  <si>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</si>
  <si>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</si>
  <si>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</si>
  <si>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</si>
  <si>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</si>
  <si>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</si>
  <si>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</si>
  <si>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</si>
  <si>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</si>
  <si>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</si>
  <si>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</si>
  <si>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</si>
  <si>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</si>
  <si>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</si>
  <si>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</si>
  <si>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</si>
  <si>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</si>
  <si>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</si>
  <si>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</si>
  <si>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</si>
  <si>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</si>
  <si>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</si>
  <si>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</si>
  <si>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</si>
  <si>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</si>
  <si>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</si>
  <si>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</si>
  <si>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</si>
  <si>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</si>
  <si>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</si>
  <si>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</si>
  <si>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</si>
  <si>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</si>
  <si>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</si>
  <si>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</si>
  <si>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</si>
  <si>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</si>
  <si>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</si>
  <si>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</si>
  <si>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</si>
  <si>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</si>
  <si>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</si>
  <si>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</si>
  <si>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</si>
  <si>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</si>
  <si>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</si>
  <si>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</si>
  <si>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</si>
  <si>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</si>
  <si>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</si>
  <si>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</si>
  <si>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</si>
  <si>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</si>
  <si>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</si>
  <si>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</si>
  <si>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</si>
  <si>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</si>
  <si>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</si>
  <si>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</si>
  <si>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</si>
  <si>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</si>
  <si>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</si>
  <si>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</si>
  <si>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</si>
  <si>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</si>
  <si>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</si>
  <si>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</si>
  <si>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</si>
  <si>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</si>
  <si>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</si>
  <si>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</si>
  <si>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</si>
  <si>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</si>
  <si>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</si>
  <si>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</si>
  <si>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</si>
  <si>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</si>
  <si>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</si>
  <si>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</si>
  <si>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</si>
  <si>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</si>
  <si>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</si>
  <si>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</si>
  <si>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</si>
  <si>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</si>
  <si>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</si>
  <si>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</si>
  <si>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</si>
  <si>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</si>
  <si>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</si>
  <si>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</si>
  <si>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</si>
  <si>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</si>
  <si>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</si>
  <si>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</si>
  <si>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</si>
  <si>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</si>
  <si>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</si>
  <si>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</si>
  <si>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</si>
  <si>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</si>
  <si>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</si>
  <si>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</si>
  <si>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</si>
  <si>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</si>
  <si>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</si>
  <si>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</si>
  <si>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</si>
  <si>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</si>
  <si>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</si>
  <si>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</si>
  <si>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</si>
  <si>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</si>
  <si>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</si>
  <si>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</si>
  <si>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</si>
  <si>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</si>
  <si>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</si>
  <si>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</si>
  <si>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</si>
  <si>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</si>
  <si>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</si>
  <si>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</si>
  <si>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</si>
  <si>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</si>
  <si>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</si>
  <si>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</si>
  <si>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</si>
  <si>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</si>
  <si>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</si>
  <si>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</si>
  <si>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</si>
  <si>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</si>
  <si>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</si>
  <si>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</si>
  <si>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</si>
  <si>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</si>
  <si>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</si>
  <si>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</si>
  <si>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</si>
  <si>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</si>
  <si>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</si>
  <si>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</si>
  <si>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</si>
  <si>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</si>
  <si>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</si>
  <si>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</si>
  <si>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</si>
  <si>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</si>
  <si>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</si>
  <si>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</si>
  <si>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</si>
  <si>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</si>
  <si>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</si>
  <si>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</si>
  <si>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</si>
  <si>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</si>
  <si>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</si>
  <si>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</si>
  <si>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</si>
  <si>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</si>
  <si>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</si>
  <si>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</si>
  <si>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</si>
  <si>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</si>
  <si>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</si>
  <si>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</si>
  <si>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</si>
  <si>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</si>
  <si>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</si>
  <si>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</si>
  <si>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</si>
  <si>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</si>
  <si>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</si>
  <si>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</si>
  <si>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</si>
  <si>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</si>
  <si>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</si>
  <si>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</si>
  <si>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</si>
  <si>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</si>
  <si>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</si>
  <si>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</si>
  <si>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</si>
  <si>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</si>
  <si>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</si>
  <si>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</si>
  <si>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</si>
  <si>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</si>
  <si>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</si>
  <si>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</si>
  <si>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</si>
  <si>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</si>
  <si>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</si>
  <si>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</si>
  <si>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</si>
  <si>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</si>
  <si>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</si>
  <si>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</si>
  <si>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</si>
  <si>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</si>
  <si>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</si>
  <si>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</si>
  <si>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</si>
  <si>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</si>
  <si>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</si>
  <si>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</si>
  <si>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</si>
  <si>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</si>
  <si>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</si>
  <si>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</si>
  <si>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</si>
  <si>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</si>
  <si>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</si>
  <si>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</si>
  <si>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</si>
  <si>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</si>
  <si>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</si>
  <si>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</si>
  <si>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</si>
  <si>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</si>
  <si>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</si>
  <si>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</si>
  <si>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</si>
  <si>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</si>
  <si>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</si>
  <si>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</si>
  <si>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</si>
  <si>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</si>
  <si>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</si>
  <si>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</si>
  <si>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</si>
  <si>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</si>
  <si>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</si>
  <si>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</si>
  <si>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</si>
  <si>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</si>
  <si>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</si>
  <si>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</si>
  <si>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</si>
  <si>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</si>
  <si>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</si>
  <si>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</si>
  <si>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</si>
  <si>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</si>
  <si>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</si>
  <si>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</si>
  <si>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</si>
  <si>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</si>
  <si>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</si>
  <si>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</si>
  <si>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</si>
  <si>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</si>
  <si>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</si>
  <si>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</si>
  <si>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</si>
  <si>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</si>
  <si>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</si>
  <si>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</si>
  <si>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</si>
  <si>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</si>
  <si>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</si>
  <si>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</si>
  <si>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</si>
  <si>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</si>
  <si>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</si>
  <si>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</si>
  <si>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</si>
  <si>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</si>
  <si>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</si>
  <si>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</si>
  <si>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</si>
  <si>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</si>
  <si>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</si>
  <si>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</si>
  <si>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</si>
  <si>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</si>
  <si>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</si>
  <si>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</si>
  <si>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</si>
  <si>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</si>
  <si>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</si>
  <si>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</si>
  <si>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</si>
  <si>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</si>
  <si>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</si>
  <si>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</si>
  <si>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</si>
  <si>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</si>
  <si>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</si>
  <si>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</si>
  <si>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</si>
  <si>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</si>
  <si>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</si>
  <si>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</si>
  <si>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</si>
  <si>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</si>
  <si>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</si>
  <si>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</si>
  <si>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</si>
  <si>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</si>
  <si>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</si>
  <si>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</si>
  <si>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</si>
  <si>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</si>
  <si>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</si>
  <si>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</si>
  <si>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</si>
  <si>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</si>
  <si>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</si>
  <si>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</si>
  <si>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</si>
  <si>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</si>
  <si>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</si>
  <si>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</si>
  <si>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</si>
  <si>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</si>
  <si>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</si>
  <si>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</si>
  <si>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</si>
  <si>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</si>
  <si>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</si>
  <si>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</si>
  <si>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</si>
  <si>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</si>
  <si>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</si>
  <si>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</si>
  <si>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</si>
  <si>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</si>
  <si>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</si>
  <si>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</si>
  <si>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</si>
  <si>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</si>
  <si>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</si>
  <si>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</si>
  <si>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</si>
  <si>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</si>
  <si>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</si>
  <si>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</si>
  <si>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</si>
  <si>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</si>
  <si>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</si>
  <si>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</si>
  <si>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</si>
  <si>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</si>
  <si>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</si>
  <si>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</si>
  <si>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</si>
  <si>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</si>
  <si>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</si>
  <si>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</si>
  <si>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</si>
  <si>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</si>
  <si>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</si>
  <si>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</si>
  <si>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</si>
  <si>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</si>
  <si>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</si>
  <si>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</si>
  <si>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</si>
  <si>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</si>
  <si>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</si>
  <si>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</si>
  <si>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</si>
  <si>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</si>
  <si>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</si>
  <si>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</si>
  <si>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</si>
  <si>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</si>
  <si>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</si>
  <si>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</si>
  <si>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</si>
  <si>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</si>
  <si>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</si>
  <si>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</si>
  <si>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</si>
  <si>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</si>
  <si>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</si>
  <si>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</si>
  <si>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</si>
  <si>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</si>
  <si>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</si>
  <si>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</si>
  <si>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</si>
  <si>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</si>
  <si>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</si>
  <si>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</si>
  <si>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</si>
  <si>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</si>
  <si>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</si>
  <si>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</si>
  <si>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</si>
  <si>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</si>
  <si>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</si>
  <si>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</si>
  <si>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</si>
  <si>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</si>
  <si>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</si>
  <si>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</si>
  <si>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</si>
  <si>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</si>
  <si>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</si>
  <si>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</si>
  <si>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</si>
  <si>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</si>
  <si>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</si>
  <si>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</si>
  <si>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</si>
  <si>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</si>
  <si>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</si>
  <si>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</si>
  <si>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</si>
  <si>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</si>
  <si>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</si>
  <si>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</si>
  <si>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</si>
  <si>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</si>
  <si>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</si>
  <si>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</si>
  <si>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</si>
  <si>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</si>
  <si>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</si>
  <si>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</si>
  <si>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</si>
  <si>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</si>
  <si>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</si>
  <si>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</si>
  <si>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</si>
  <si>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</si>
  <si>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</si>
  <si>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</si>
  <si>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</si>
  <si>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</si>
  <si>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</si>
  <si>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</si>
  <si>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</si>
  <si>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</si>
  <si>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</si>
  <si>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</si>
  <si>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</si>
  <si>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</si>
  <si>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</si>
  <si>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</si>
  <si>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</si>
  <si>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</si>
  <si>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</si>
  <si>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</si>
  <si>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</si>
  <si>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</si>
  <si>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</si>
  <si>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</si>
  <si>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</si>
  <si>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</si>
  <si>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</si>
  <si>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</si>
  <si>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</si>
  <si>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</si>
  <si>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</si>
  <si>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</si>
  <si>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</si>
  <si>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</si>
  <si>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</si>
  <si>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</si>
  <si>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</si>
  <si>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</si>
  <si>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</si>
  <si>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</si>
  <si>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</si>
  <si>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</si>
  <si>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</si>
  <si>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</si>
  <si>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</si>
  <si>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</si>
  <si>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</si>
  <si>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</si>
  <si>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</si>
  <si>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</si>
  <si>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</si>
  <si>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</si>
  <si>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</si>
  <si>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</si>
  <si>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</si>
  <si>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</si>
  <si>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</si>
  <si>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</si>
  <si>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</si>
  <si>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</si>
  <si>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</si>
  <si>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</si>
  <si>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</si>
  <si>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</si>
  <si>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</si>
  <si>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</si>
  <si>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</si>
  <si>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</si>
  <si>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</si>
  <si>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</si>
  <si>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</si>
  <si>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</si>
  <si>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</si>
  <si>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</si>
  <si>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</si>
  <si>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</si>
  <si>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</si>
  <si>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</si>
  <si>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</si>
  <si>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</si>
  <si>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</si>
  <si>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</si>
  <si>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</si>
  <si>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</si>
  <si>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</si>
  <si>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</si>
  <si>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</si>
  <si>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</si>
  <si>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</si>
  <si>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</si>
  <si>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</si>
  <si>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</si>
  <si>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</si>
  <si>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</si>
  <si>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</si>
  <si>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</si>
  <si>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</si>
  <si>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</si>
  <si>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</si>
  <si>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</si>
  <si>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</si>
  <si>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</si>
  <si>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</si>
  <si>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</si>
  <si>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</si>
  <si>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</si>
  <si>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</si>
  <si>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</si>
  <si>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</si>
  <si>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</si>
  <si>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</si>
  <si>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</si>
  <si>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</si>
  <si>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</si>
  <si>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</si>
  <si>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</si>
  <si>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</si>
  <si>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</si>
  <si>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</si>
  <si>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</si>
  <si>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</si>
  <si>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</si>
  <si>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</si>
  <si>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</si>
  <si>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</si>
  <si>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</si>
  <si>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</si>
  <si>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</si>
  <si>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</si>
  <si>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</si>
  <si>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</si>
  <si>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</si>
  <si>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</si>
  <si>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</si>
  <si>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</si>
  <si>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</si>
  <si>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</si>
  <si>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</si>
  <si>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</si>
  <si>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</si>
  <si>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</si>
  <si>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</si>
  <si>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</si>
  <si>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</si>
  <si>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</si>
  <si>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</si>
  <si>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</si>
  <si>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</si>
  <si>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</si>
  <si>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</si>
  <si>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</si>
  <si>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</si>
  <si>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</si>
  <si>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</si>
  <si>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</si>
  <si>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</si>
  <si>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</si>
  <si>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</si>
  <si>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</si>
  <si>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</si>
  <si>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</si>
  <si>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</si>
  <si>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</si>
  <si>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</si>
  <si>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</si>
  <si>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</si>
  <si>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</si>
  <si>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</si>
  <si>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</si>
  <si>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</si>
  <si>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</si>
  <si>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</si>
  <si>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</si>
  <si>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</si>
  <si>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</si>
  <si>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</si>
  <si>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</si>
  <si>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</si>
  <si>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</si>
  <si>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</si>
  <si>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</si>
  <si>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</si>
  <si>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</si>
  <si>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</si>
  <si>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</si>
  <si>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</si>
  <si>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</si>
  <si>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</si>
  <si>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</si>
  <si>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</si>
  <si>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</si>
  <si>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</si>
  <si>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</si>
  <si>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</si>
  <si>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</si>
  <si>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</si>
  <si>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</si>
  <si>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</si>
  <si>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</si>
  <si>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</si>
  <si>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</si>
  <si>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</si>
  <si>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</si>
  <si>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</si>
  <si>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</si>
  <si>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</si>
  <si>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</si>
  <si>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</si>
  <si>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</si>
  <si>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</si>
  <si>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</si>
  <si>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</si>
  <si>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</si>
  <si>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</si>
  <si>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</si>
  <si>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</si>
  <si>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</si>
  <si>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</si>
  <si>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</si>
  <si>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</si>
  <si>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</si>
  <si>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</si>
  <si>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</si>
  <si>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</si>
  <si>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</si>
  <si>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</si>
  <si>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</si>
  <si>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</si>
  <si>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</si>
  <si>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</si>
  <si>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</si>
  <si>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</si>
  <si>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</si>
  <si>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</si>
  <si>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</si>
  <si>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</si>
  <si>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</si>
  <si>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</si>
  <si>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</si>
  <si>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</si>
  <si>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</si>
  <si>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</si>
  <si>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</si>
  <si>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</si>
  <si>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</si>
  <si>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</si>
  <si>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</si>
  <si>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</si>
  <si>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</si>
  <si>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</si>
  <si>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</si>
  <si>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</si>
  <si>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</si>
  <si>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</si>
  <si>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</si>
  <si>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</si>
  <si>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</si>
  <si>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</si>
  <si>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</si>
  <si>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</si>
  <si>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</si>
  <si>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</si>
  <si>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</si>
  <si>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</si>
  <si>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</si>
  <si>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</si>
  <si>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</si>
  <si>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</si>
  <si>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</si>
  <si>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</si>
  <si>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</si>
  <si>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</si>
  <si>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</si>
  <si>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</si>
  <si>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</si>
  <si>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</si>
  <si>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</si>
  <si>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</si>
  <si>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</si>
  <si>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</si>
  <si>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</si>
  <si>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</si>
  <si>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</si>
  <si>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</si>
  <si>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</si>
  <si>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</si>
  <si>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</si>
  <si>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</si>
  <si>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</si>
  <si>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</si>
  <si>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</si>
  <si>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</si>
  <si>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</si>
  <si>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</si>
  <si>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</si>
  <si>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</si>
  <si>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</si>
  <si>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</si>
  <si>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</si>
  <si>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</si>
  <si>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</si>
  <si>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</si>
  <si>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</si>
  <si>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</si>
  <si>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</si>
  <si>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</si>
  <si>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</si>
  <si>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</si>
  <si>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</si>
  <si>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</si>
  <si>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</si>
  <si>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</si>
  <si>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</si>
  <si>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</si>
  <si>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</si>
  <si>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</si>
  <si>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</si>
  <si>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</si>
  <si>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</si>
  <si>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</si>
  <si>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</si>
  <si>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</si>
  <si>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</si>
  <si>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</si>
  <si>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</si>
  <si>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</si>
  <si>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</si>
  <si>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</si>
  <si>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</si>
  <si>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</si>
  <si>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</si>
  <si>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</si>
  <si>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</si>
  <si>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</si>
  <si>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</si>
  <si>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</si>
  <si>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</si>
  <si>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</si>
  <si>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</si>
  <si>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</si>
  <si>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</si>
  <si>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</si>
  <si>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</si>
  <si>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</si>
  <si>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</si>
  <si>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</si>
  <si>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</si>
  <si>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</si>
  <si>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</si>
  <si>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</si>
  <si>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</si>
  <si>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</si>
  <si>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</si>
  <si>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</si>
  <si>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</si>
  <si>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</si>
  <si>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</si>
  <si>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</si>
  <si>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</si>
  <si>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</si>
  <si>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</si>
  <si>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</si>
  <si>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</si>
  <si>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</si>
  <si>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</si>
  <si>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</si>
  <si>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</si>
  <si>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</si>
  <si>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</si>
  <si>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</si>
  <si>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</si>
  <si>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</si>
  <si>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</si>
  <si>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</si>
  <si>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</si>
  <si>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</si>
  <si>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</si>
  <si>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</si>
  <si>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</si>
  <si>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</si>
  <si>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</si>
  <si>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</si>
  <si>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</si>
  <si>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</si>
  <si>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</si>
  <si>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</si>
  <si>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</si>
  <si>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</si>
  <si>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</si>
  <si>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</si>
  <si>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</si>
  <si>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</si>
  <si>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</si>
  <si>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</si>
  <si>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</si>
  <si>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</si>
  <si>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</si>
  <si>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</si>
  <si>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</si>
  <si>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</si>
  <si>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</si>
  <si>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</si>
  <si>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</si>
  <si>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</si>
  <si>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</si>
  <si>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</si>
  <si>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</si>
  <si>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</si>
  <si>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</si>
  <si>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</si>
  <si>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</si>
  <si>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</si>
  <si>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</si>
  <si>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</si>
  <si>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</si>
  <si>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</si>
  <si>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</si>
  <si>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</si>
  <si>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</si>
  <si>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</si>
  <si>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</si>
  <si>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</si>
  <si>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</si>
  <si>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</si>
  <si>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</si>
  <si>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</si>
  <si>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</si>
  <si>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</si>
  <si>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</si>
  <si>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</si>
  <si>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</si>
  <si>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</si>
  <si>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</si>
  <si>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</si>
  <si>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</si>
  <si>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</si>
  <si>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</si>
  <si>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</si>
  <si>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</si>
  <si>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</si>
  <si>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</si>
  <si>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</si>
  <si>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</si>
  <si>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</si>
  <si>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</si>
  <si>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</si>
  <si>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</si>
  <si>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</si>
  <si>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</si>
  <si>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</si>
  <si>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</si>
  <si>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</si>
  <si>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</si>
  <si>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</si>
  <si>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</si>
  <si>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</si>
  <si>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</si>
  <si>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</si>
  <si>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</si>
  <si>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</si>
  <si>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</si>
  <si>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</si>
  <si>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</si>
  <si>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</si>
  <si>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</si>
  <si>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</si>
  <si>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</si>
  <si>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</si>
  <si>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</si>
  <si>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</si>
  <si>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</si>
  <si>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</si>
  <si>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</si>
  <si>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</si>
  <si>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</si>
  <si>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</si>
  <si>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</si>
  <si>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</si>
  <si>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</si>
  <si>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</si>
  <si>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</si>
  <si>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</si>
  <si>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</si>
  <si>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</si>
  <si>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</si>
  <si>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</si>
  <si>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</si>
  <si>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</si>
  <si>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</si>
  <si>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</si>
  <si>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</si>
  <si>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</si>
  <si>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</si>
  <si>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</si>
  <si>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</si>
  <si>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</si>
  <si>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</si>
  <si>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</si>
  <si>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</si>
  <si>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</si>
  <si>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</si>
  <si>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</si>
  <si>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</si>
  <si>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</si>
  <si>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</si>
  <si>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</si>
  <si>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</si>
  <si>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</si>
  <si>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</si>
  <si>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</si>
  <si>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</si>
  <si>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</si>
  <si>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</si>
  <si>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</si>
  <si>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</si>
  <si>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</si>
  <si>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</si>
  <si>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</si>
  <si>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</si>
  <si>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</si>
  <si>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</si>
  <si>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</si>
  <si>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</si>
  <si>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</si>
  <si>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</si>
  <si>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</si>
  <si>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</si>
  <si>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</si>
  <si>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</si>
  <si>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</si>
  <si>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</si>
  <si>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</si>
  <si>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</si>
  <si>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</si>
  <si>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</si>
  <si>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</si>
  <si>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</si>
  <si>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</si>
  <si>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</si>
  <si>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</si>
  <si>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</si>
  <si>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</si>
  <si>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</si>
  <si>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</si>
  <si>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</si>
  <si>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</si>
  <si>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</si>
  <si>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</si>
  <si>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</si>
  <si>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</si>
  <si>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</si>
  <si>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</si>
  <si>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</si>
  <si>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</si>
  <si>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</si>
  <si>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</si>
  <si>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</si>
  <si>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</si>
  <si>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</si>
  <si>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</si>
  <si>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</si>
  <si>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</si>
  <si>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</si>
  <si>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</si>
  <si>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</si>
  <si>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</si>
  <si>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</si>
  <si>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</si>
  <si>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</si>
  <si>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</si>
  <si>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</si>
  <si>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</si>
  <si>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</si>
  <si>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</si>
  <si>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</si>
  <si>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</si>
  <si>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</si>
  <si>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</si>
  <si>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</si>
  <si>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</si>
  <si>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</si>
  <si>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</si>
  <si>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</si>
  <si>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</si>
  <si>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</si>
  <si>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</si>
  <si>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</si>
  <si>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</si>
  <si>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</si>
  <si>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</si>
  <si>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</si>
  <si>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</si>
  <si>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</si>
  <si>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</si>
  <si>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</si>
  <si>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</si>
  <si>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</si>
  <si>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</si>
  <si>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</si>
  <si>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</si>
  <si>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</si>
  <si>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</si>
  <si>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</si>
  <si>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</si>
  <si>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</si>
  <si>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</si>
  <si>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</si>
  <si>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</si>
  <si>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</si>
  <si>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</si>
  <si>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</si>
  <si>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</si>
  <si>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</si>
  <si>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</si>
  <si>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</si>
  <si>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</si>
  <si>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</si>
  <si>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</si>
  <si>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</si>
  <si>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</si>
  <si>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</si>
  <si>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</si>
  <si>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</si>
  <si>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</si>
  <si>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</si>
  <si>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</si>
  <si>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</si>
  <si>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</si>
  <si>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</si>
  <si>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</si>
  <si>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</si>
  <si>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</si>
  <si>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</si>
  <si>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</si>
  <si>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</si>
  <si>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</si>
  <si>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</si>
  <si>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</si>
  <si>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</si>
  <si>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</si>
  <si>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</si>
  <si>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</si>
  <si>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</si>
  <si>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</si>
  <si>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</si>
  <si>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</si>
  <si>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</si>
  <si>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</si>
  <si>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</si>
  <si>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</si>
  <si>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</si>
  <si>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</si>
  <si>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</si>
  <si>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</si>
  <si>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</si>
  <si>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</si>
  <si>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</si>
  <si>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</si>
  <si>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</si>
  <si>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</si>
  <si>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</si>
  <si>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</si>
  <si>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</si>
  <si>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</si>
  <si>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</si>
  <si>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</si>
  <si>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</si>
  <si>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</si>
  <si>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</si>
  <si>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</si>
  <si>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</si>
  <si>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</si>
  <si>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</si>
  <si>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</si>
  <si>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</si>
  <si>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</si>
  <si>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</si>
  <si>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</si>
  <si>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</si>
  <si>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</si>
  <si>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</si>
  <si>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</si>
  <si>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</si>
  <si>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</si>
  <si>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</si>
  <si>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</si>
  <si>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</si>
  <si>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</si>
  <si>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</si>
  <si>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</si>
  <si>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</si>
  <si>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</si>
  <si>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</si>
  <si>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</si>
  <si>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</si>
  <si>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</si>
  <si>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</si>
  <si>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</si>
  <si>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</si>
  <si>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</si>
  <si>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</si>
  <si>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</si>
  <si>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</si>
  <si>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</si>
  <si>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</si>
  <si>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</si>
  <si>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</si>
  <si>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</si>
  <si>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</si>
  <si>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</si>
  <si>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</si>
  <si>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</si>
  <si>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</si>
  <si>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</si>
  <si>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</si>
  <si>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</si>
  <si>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</si>
  <si>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</si>
  <si>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</si>
  <si>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</si>
  <si>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</si>
  <si>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</si>
  <si>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</si>
  <si>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</si>
  <si>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</si>
  <si>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</si>
  <si>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</si>
  <si>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</si>
  <si>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</si>
  <si>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</si>
  <si>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</si>
  <si>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</si>
  <si>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</si>
  <si>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</si>
  <si>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</si>
  <si>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</si>
  <si>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</si>
  <si>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</si>
  <si>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</si>
  <si>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</si>
  <si>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</si>
  <si>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</si>
  <si>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</si>
  <si>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</si>
  <si>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</si>
  <si>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</si>
  <si>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</si>
  <si>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</si>
  <si>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</si>
  <si>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</si>
  <si>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</si>
  <si>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</si>
  <si>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</si>
  <si>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</si>
  <si>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</si>
  <si>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</si>
  <si>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</si>
  <si>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</si>
  <si>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</si>
  <si>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</si>
  <si>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</si>
  <si>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</si>
  <si>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</si>
  <si>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</si>
  <si>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</si>
  <si>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</si>
  <si>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</si>
  <si>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</si>
  <si>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</si>
  <si>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</si>
  <si>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</si>
  <si>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</si>
  <si>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</si>
  <si>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</si>
  <si>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</si>
  <si>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</si>
  <si>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</si>
  <si>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</si>
  <si>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</si>
  <si>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</si>
  <si>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</si>
  <si>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</si>
  <si>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</si>
  <si>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</si>
  <si>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</si>
  <si>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</si>
  <si>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</si>
  <si>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</si>
  <si>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</si>
  <si>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</si>
  <si>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</si>
  <si>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</si>
  <si>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</si>
  <si>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</si>
  <si>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</si>
  <si>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</si>
  <si>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</si>
  <si>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</si>
  <si>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</si>
  <si>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</si>
  <si>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</si>
  <si>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</si>
  <si>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</si>
  <si>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</si>
  <si>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</si>
  <si>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</si>
  <si>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</si>
  <si>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</si>
  <si>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</si>
  <si>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</si>
  <si>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</si>
  <si>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</si>
  <si>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</si>
  <si>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</si>
  <si>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</si>
  <si>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</si>
  <si>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</si>
  <si>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</si>
  <si>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</si>
  <si>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</si>
  <si>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</si>
  <si>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</si>
  <si>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</si>
  <si>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</si>
  <si>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</si>
  <si>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</si>
  <si>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</si>
  <si>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</si>
  <si>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</si>
  <si>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</si>
  <si>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</si>
  <si>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</si>
  <si>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</si>
  <si>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</si>
  <si>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</si>
  <si>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</si>
  <si>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</si>
  <si>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</si>
  <si>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</si>
  <si>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</si>
  <si>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</si>
  <si>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</si>
  <si>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</si>
  <si>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</si>
  <si>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</si>
  <si>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</si>
  <si>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</si>
  <si>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</si>
  <si>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</si>
  <si>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</si>
  <si>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</si>
  <si>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</si>
  <si>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</si>
  <si>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</si>
  <si>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</si>
  <si>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</si>
  <si>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</si>
  <si>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</si>
  <si>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</si>
  <si>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</si>
  <si>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</si>
  <si>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</si>
  <si>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</si>
  <si>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</si>
  <si>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</si>
  <si>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</si>
  <si>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</si>
  <si>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</si>
  <si>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</si>
  <si>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</si>
  <si>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</si>
  <si>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</si>
  <si>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</si>
  <si>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</si>
  <si>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</si>
  <si>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</si>
  <si>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</si>
  <si>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</si>
  <si>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</si>
  <si>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</si>
  <si>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</si>
  <si>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</si>
  <si>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</si>
  <si>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</si>
  <si>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</si>
  <si>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</si>
  <si>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</si>
  <si>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</si>
  <si>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</si>
  <si>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</si>
  <si>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</si>
  <si>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</si>
  <si>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</si>
  <si>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</si>
  <si>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</si>
  <si>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</si>
  <si>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</si>
  <si>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</si>
  <si>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</si>
  <si>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</si>
  <si>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</si>
  <si>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</si>
  <si>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</si>
  <si>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</si>
  <si>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</si>
  <si>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</si>
  <si>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</si>
  <si>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</si>
  <si>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</si>
  <si>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</si>
  <si>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</si>
  <si>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</si>
  <si>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</si>
  <si>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</si>
  <si>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</si>
  <si>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</si>
  <si>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</si>
  <si>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</si>
  <si>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</si>
  <si>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</si>
  <si>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</si>
  <si>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</si>
  <si>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</si>
  <si>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</si>
  <si>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</si>
  <si>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</si>
  <si>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</si>
  <si>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</si>
  <si>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</si>
  <si>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</si>
  <si>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</si>
  <si>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</si>
  <si>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</si>
  <si>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</si>
  <si>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</si>
  <si>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</si>
  <si>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</si>
  <si>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</si>
  <si>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</si>
  <si>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</si>
  <si>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</si>
  <si>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</si>
  <si>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</si>
  <si>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</si>
  <si>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</si>
  <si>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</si>
  <si>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</si>
  <si>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</si>
  <si>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</si>
  <si>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</si>
  <si>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</si>
  <si>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</si>
  <si>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</si>
  <si>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</si>
  <si>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</si>
  <si>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</si>
  <si>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</si>
  <si>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</si>
  <si>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</si>
  <si>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</si>
  <si>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</si>
  <si>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</si>
  <si>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</si>
  <si>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</si>
  <si>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</si>
  <si>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</si>
  <si>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</si>
  <si>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</si>
  <si>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</si>
  <si>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</si>
  <si>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</si>
  <si>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</si>
  <si>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</si>
  <si>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</si>
  <si>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</si>
  <si>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</si>
  <si>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</si>
  <si>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</si>
  <si>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</si>
  <si>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</si>
  <si>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</si>
  <si>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</si>
  <si>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</si>
  <si>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</si>
  <si>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</si>
  <si>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</si>
  <si>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</si>
  <si>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</si>
  <si>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</si>
  <si>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</si>
  <si>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</si>
  <si>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</si>
  <si>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</si>
  <si>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</si>
  <si>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</si>
  <si>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</si>
  <si>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</si>
  <si>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</si>
  <si>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</si>
  <si>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</si>
  <si>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</si>
  <si>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</si>
  <si>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</si>
  <si>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</si>
  <si>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</si>
  <si>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</si>
  <si>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</si>
  <si>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</si>
  <si>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</si>
  <si>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</si>
  <si>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</si>
  <si>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</si>
  <si>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</si>
  <si>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</si>
  <si>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</si>
  <si>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</si>
  <si>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</si>
  <si>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</si>
  <si>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</si>
  <si>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</si>
  <si>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</si>
  <si>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</si>
  <si>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</si>
  <si>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</si>
  <si>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</si>
  <si>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</si>
  <si>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</si>
  <si>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</si>
  <si>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</si>
  <si>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</si>
  <si>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</si>
  <si>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</si>
  <si>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</si>
  <si>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</si>
  <si>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</si>
  <si>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</si>
  <si>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</si>
  <si>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</si>
  <si>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</si>
  <si>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</si>
  <si>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</si>
  <si>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</si>
  <si>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</si>
  <si>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</si>
  <si>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</si>
  <si>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</si>
  <si>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</si>
  <si>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</si>
  <si>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</si>
  <si>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</si>
  <si>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</si>
  <si>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</si>
  <si>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</si>
  <si>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</si>
  <si>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</si>
  <si>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</si>
  <si>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</si>
  <si>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</si>
  <si>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</si>
  <si>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</si>
  <si>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</si>
  <si>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</si>
  <si>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</si>
  <si>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</si>
  <si>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</si>
  <si>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</si>
  <si>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</si>
  <si>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</si>
  <si>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</si>
  <si>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</si>
  <si>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</si>
  <si>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</si>
  <si>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</si>
  <si>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</si>
  <si>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</si>
  <si>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</si>
  <si>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</si>
  <si>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</si>
  <si>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</si>
  <si>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</si>
  <si>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</si>
  <si>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</si>
  <si>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</si>
  <si>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</si>
  <si>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</si>
  <si>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</si>
  <si>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</si>
  <si>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</si>
  <si>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</si>
  <si>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</si>
  <si>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</si>
  <si>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</si>
  <si>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</si>
  <si>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</si>
  <si>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</si>
  <si>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</si>
  <si>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</si>
  <si>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</si>
  <si>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</si>
  <si>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</si>
  <si>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</si>
  <si>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</si>
  <si>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</si>
  <si>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</si>
  <si>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</si>
  <si>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</si>
  <si>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</si>
  <si>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</si>
  <si>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</si>
  <si>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</si>
  <si>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</si>
  <si>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</si>
  <si>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</si>
  <si>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</si>
  <si>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</si>
  <si>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</si>
  <si>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</si>
  <si>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</si>
  <si>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</si>
  <si>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</si>
  <si>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</si>
  <si>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</si>
  <si>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</si>
  <si>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</si>
  <si>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</si>
  <si>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</si>
  <si>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</si>
  <si>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</si>
  <si>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</si>
  <si>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</si>
  <si>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</si>
  <si>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</si>
  <si>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</si>
  <si>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</si>
  <si>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</si>
  <si>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</si>
  <si>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</si>
  <si>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</si>
  <si>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</si>
  <si>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</si>
  <si>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</si>
  <si>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</si>
  <si>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</si>
  <si>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</si>
  <si>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</si>
  <si>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</si>
  <si>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</si>
  <si>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</si>
  <si>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</si>
  <si>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</si>
  <si>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</si>
  <si>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</si>
  <si>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</si>
  <si>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</si>
  <si>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</si>
  <si>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</si>
  <si>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</si>
  <si>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</si>
  <si>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</si>
  <si>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</si>
  <si>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</si>
  <si>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</si>
  <si>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</si>
  <si>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</si>
  <si>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</si>
  <si>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</si>
  <si>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</si>
  <si>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</si>
  <si>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</si>
  <si>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</si>
  <si>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</si>
  <si>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</si>
  <si>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</si>
  <si>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</si>
  <si>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</si>
  <si>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</si>
  <si>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</si>
  <si>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</si>
  <si>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</si>
  <si>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</si>
  <si>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</si>
  <si>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</si>
  <si>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</si>
  <si>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</si>
  <si>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</si>
  <si>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</si>
  <si>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</si>
  <si>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</si>
  <si>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</si>
  <si>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</si>
  <si>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</si>
  <si>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</si>
  <si>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</si>
  <si>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</si>
  <si>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</si>
  <si>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</si>
  <si>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</si>
  <si>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</si>
  <si>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</si>
  <si>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</si>
  <si>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</si>
  <si>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</si>
  <si>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</si>
  <si>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</si>
  <si>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</si>
  <si>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</si>
  <si>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</si>
  <si>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</si>
  <si>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</si>
  <si>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</si>
  <si>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</si>
  <si>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</si>
  <si>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</si>
  <si>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</si>
  <si>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</si>
  <si>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</si>
  <si>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</si>
  <si>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</si>
  <si>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</si>
  <si>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</si>
  <si>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</si>
  <si>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</si>
  <si>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</si>
  <si>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</si>
  <si>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</si>
  <si>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</si>
  <si>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</si>
  <si>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</si>
  <si>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</si>
  <si>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</si>
  <si>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</si>
  <si>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</si>
  <si>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</si>
  <si>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</si>
  <si>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</si>
  <si>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</si>
  <si>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</si>
  <si>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</si>
  <si>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</si>
  <si>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</si>
  <si>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</si>
  <si>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</si>
  <si>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</si>
  <si>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</si>
  <si>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</si>
  <si>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</si>
  <si>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</si>
  <si>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</si>
  <si>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</si>
  <si>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</si>
  <si>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</si>
  <si>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</si>
  <si>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</si>
  <si>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</si>
  <si>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</si>
  <si>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</si>
  <si>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</si>
  <si>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</si>
  <si>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</si>
  <si>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</si>
  <si>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</si>
  <si>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</si>
  <si>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</si>
  <si>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</si>
  <si>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</si>
  <si>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</si>
  <si>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</si>
  <si>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</si>
  <si>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</si>
  <si>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</si>
  <si>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</si>
  <si>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</si>
  <si>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</si>
  <si>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</si>
  <si>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</si>
  <si>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</si>
  <si>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</si>
  <si>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</si>
  <si>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</si>
  <si>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</si>
  <si>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</si>
  <si>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</si>
  <si>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</si>
  <si>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</si>
  <si>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</si>
  <si>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</si>
  <si>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</si>
  <si>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</si>
  <si>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</si>
  <si>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</si>
  <si>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</si>
  <si>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</si>
  <si>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</si>
  <si>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</si>
  <si>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</si>
  <si>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</si>
  <si>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</si>
  <si>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</si>
  <si>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</si>
  <si>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</si>
  <si>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</si>
  <si>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</si>
  <si>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</si>
  <si>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</si>
  <si>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</si>
  <si>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</si>
  <si>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</si>
  <si>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</si>
  <si>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</si>
  <si>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</si>
  <si>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</si>
  <si>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</si>
  <si>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</si>
  <si>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</si>
  <si>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</si>
  <si>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</si>
  <si>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</si>
  <si>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</si>
  <si>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</si>
  <si>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</si>
  <si>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</si>
  <si>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</si>
  <si>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</si>
  <si>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</si>
  <si>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</si>
  <si>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</si>
  <si>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</si>
  <si>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</si>
  <si>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</si>
  <si>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</si>
  <si>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</si>
  <si>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</si>
  <si>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</si>
  <si>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</si>
  <si>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</si>
  <si>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</si>
  <si>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</si>
  <si>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</si>
  <si>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</si>
  <si>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</si>
  <si>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</si>
  <si>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</si>
  <si>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</si>
  <si>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</si>
  <si>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</si>
  <si>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</si>
  <si>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</si>
  <si>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</si>
  <si>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</si>
  <si>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</si>
  <si>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</si>
  <si>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</si>
  <si>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</si>
  <si>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</si>
  <si>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</si>
  <si>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</si>
  <si>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</si>
  <si>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</si>
  <si>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</si>
  <si>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</si>
  <si>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</si>
  <si>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</si>
  <si>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</si>
  <si>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</si>
  <si>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</si>
  <si>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</si>
  <si>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</si>
  <si>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</si>
  <si>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</si>
  <si>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</si>
  <si>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</si>
  <si>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</si>
  <si>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</si>
  <si>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</si>
  <si>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</si>
  <si>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</si>
  <si>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</si>
  <si>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</si>
  <si>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</si>
  <si>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</si>
  <si>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</si>
  <si>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</si>
  <si>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</si>
  <si>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</si>
  <si>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</si>
  <si>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</si>
  <si>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</si>
  <si>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</si>
  <si>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</si>
  <si>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</si>
  <si>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</si>
  <si>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</si>
  <si>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</si>
  <si>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</si>
  <si>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</si>
  <si>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</si>
  <si>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</si>
  <si>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</si>
  <si>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</si>
  <si>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</si>
  <si>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</si>
  <si>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</si>
  <si>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</si>
  <si>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</si>
  <si>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</si>
  <si>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</si>
  <si>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</si>
  <si>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</si>
  <si>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</si>
  <si>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</si>
  <si>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</si>
  <si>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</si>
  <si>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</si>
  <si>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</si>
  <si>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</si>
  <si>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</si>
  <si>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</si>
  <si>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</si>
  <si>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</si>
  <si>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</si>
  <si>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</si>
  <si>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</si>
  <si>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</si>
  <si>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</si>
  <si>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</si>
  <si>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</si>
  <si>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</si>
  <si>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</si>
  <si>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</si>
  <si>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</si>
  <si>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</si>
  <si>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</si>
  <si>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</si>
  <si>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</si>
  <si>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</si>
  <si>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</si>
  <si>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</si>
  <si>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</si>
  <si>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</si>
  <si>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</si>
  <si>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</si>
  <si>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</si>
  <si>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</si>
  <si>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</si>
  <si>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</si>
  <si>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</si>
  <si>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</si>
  <si>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</si>
  <si>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</si>
  <si>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</si>
  <si>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</si>
  <si>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</si>
  <si>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</si>
  <si>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</si>
  <si>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</si>
  <si>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</si>
  <si>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</si>
  <si>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</si>
  <si>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</si>
  <si>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</si>
  <si>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</si>
  <si>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</si>
  <si>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</si>
  <si>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</si>
  <si>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</si>
  <si>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</si>
  <si>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</si>
  <si>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</si>
  <si>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</si>
  <si>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</si>
  <si>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</si>
  <si>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</si>
  <si>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</si>
  <si>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</si>
  <si>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</si>
  <si>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</si>
  <si>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</si>
  <si>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</si>
  <si>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</si>
  <si>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</si>
  <si>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</si>
  <si>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</si>
  <si>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</si>
  <si>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</si>
  <si>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</si>
  <si>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</si>
  <si>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</si>
  <si>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</si>
  <si>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</si>
  <si>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</si>
  <si>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</si>
  <si>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</si>
  <si>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</si>
  <si>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</si>
  <si>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</si>
  <si>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</si>
  <si>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</si>
  <si>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</si>
  <si>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</si>
  <si>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</si>
  <si>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</si>
  <si>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</si>
  <si>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</si>
  <si>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</si>
  <si>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</si>
  <si>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</si>
  <si>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</si>
  <si>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</si>
  <si>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</si>
  <si>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</si>
  <si>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</si>
  <si>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</si>
  <si>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</si>
  <si>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</si>
  <si>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</si>
  <si>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</si>
  <si>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</si>
  <si>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</si>
  <si>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</si>
  <si>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</si>
  <si>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</si>
  <si>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</si>
  <si>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</si>
  <si>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</si>
  <si>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</si>
  <si>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</si>
  <si>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</si>
  <si>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</si>
  <si>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</si>
  <si>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</si>
  <si>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</si>
  <si>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</si>
  <si>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</si>
  <si>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</si>
  <si>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</si>
  <si>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</si>
  <si>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</si>
  <si>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</si>
  <si>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</si>
  <si>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</si>
  <si>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</si>
  <si>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</si>
  <si>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</si>
  <si>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</si>
  <si>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</si>
  <si>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</si>
  <si>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</si>
  <si>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</si>
  <si>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</si>
  <si>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</si>
  <si>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</si>
  <si>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</si>
  <si>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</si>
  <si>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</si>
  <si>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</si>
  <si>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</si>
  <si>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</si>
  <si>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</si>
  <si>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</si>
  <si>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</si>
  <si>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</si>
  <si>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</si>
  <si>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</si>
  <si>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</si>
  <si>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</si>
  <si>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</si>
  <si>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</si>
  <si>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</si>
  <si>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</si>
  <si>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</si>
  <si>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</si>
  <si>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</si>
  <si>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</si>
  <si>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</si>
  <si>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</si>
  <si>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</si>
  <si>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</si>
  <si>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</si>
  <si>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</si>
  <si>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</si>
  <si>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</si>
  <si>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</si>
  <si>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</si>
  <si>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</si>
  <si>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</si>
  <si>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</si>
  <si>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</si>
  <si>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</si>
  <si>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</si>
  <si>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</si>
  <si>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</si>
  <si>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</si>
  <si>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</si>
  <si>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</si>
  <si>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</si>
  <si>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</si>
  <si>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</si>
  <si>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</si>
  <si>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</si>
  <si>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</si>
  <si>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</si>
  <si>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</si>
  <si>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</si>
  <si>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</si>
  <si>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</si>
  <si>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</si>
  <si>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</si>
  <si>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</si>
  <si>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</si>
  <si>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</si>
  <si>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</si>
  <si>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</si>
  <si>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</si>
  <si>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</si>
  <si>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</si>
  <si>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</si>
  <si>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</si>
  <si>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</si>
  <si>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</si>
  <si>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</si>
  <si>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</si>
  <si>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</si>
  <si>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</si>
  <si>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</si>
  <si>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</si>
  <si>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</si>
  <si>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</si>
  <si>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</si>
  <si>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</si>
  <si>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</si>
  <si>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</si>
  <si>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</si>
  <si>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</si>
  <si>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</si>
  <si>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</si>
  <si>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</si>
  <si>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</si>
  <si>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</si>
  <si>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</si>
  <si>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</si>
  <si>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</si>
  <si>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</si>
  <si>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</si>
  <si>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</si>
  <si>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</si>
  <si>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</si>
  <si>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</si>
  <si>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</si>
  <si>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</si>
  <si>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</si>
  <si>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</si>
  <si>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</si>
  <si>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</si>
  <si>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</si>
  <si>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</si>
  <si>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</si>
  <si>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</si>
  <si>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</si>
  <si>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</si>
  <si>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</si>
  <si>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</si>
  <si>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</si>
  <si>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</si>
  <si>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</si>
  <si>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</si>
  <si>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</si>
  <si>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</si>
  <si>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</si>
  <si>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</si>
  <si>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</si>
  <si>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</si>
  <si>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</si>
  <si>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</si>
  <si>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</si>
  <si>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</si>
  <si>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</si>
  <si>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</si>
  <si>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</si>
  <si>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</si>
  <si>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</si>
  <si>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</si>
  <si>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</si>
  <si>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</si>
  <si>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</si>
  <si>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</si>
  <si>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</si>
  <si>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</si>
  <si>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</si>
  <si>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</si>
  <si>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</si>
  <si>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</si>
  <si>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</si>
  <si>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</si>
  <si>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</si>
  <si>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</si>
  <si>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</si>
  <si>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</si>
  <si>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</si>
  <si>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</si>
  <si>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</si>
  <si>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</si>
  <si>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</si>
  <si>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</si>
  <si>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</si>
  <si>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</si>
  <si>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</si>
  <si>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</si>
  <si>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</si>
  <si>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</si>
  <si>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</si>
  <si>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</si>
  <si>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</si>
  <si>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</si>
  <si>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</si>
  <si>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</si>
  <si>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</si>
  <si>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</si>
  <si>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</si>
  <si>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</si>
  <si>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</si>
  <si>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</si>
  <si>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</si>
  <si>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</si>
  <si>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</si>
  <si>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</si>
  <si>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</si>
  <si>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</si>
  <si>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</si>
  <si>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</si>
  <si>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</si>
  <si>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</si>
  <si>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</si>
  <si>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</si>
  <si>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</si>
  <si>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</si>
  <si>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</si>
  <si>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</si>
  <si>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</si>
  <si>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</si>
  <si>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</si>
  <si>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</si>
  <si>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</si>
  <si>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</si>
  <si>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</si>
  <si>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</si>
  <si>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</si>
  <si>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</si>
  <si>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</si>
  <si>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</si>
  <si>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</si>
  <si>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</si>
  <si>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</si>
  <si>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</si>
  <si>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</si>
  <si>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</si>
  <si>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</si>
  <si>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</si>
  <si>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</si>
  <si>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</si>
  <si>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</si>
  <si>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</si>
  <si>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</si>
  <si>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</si>
  <si>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</si>
  <si>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</si>
  <si>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</si>
  <si>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</si>
  <si>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</si>
  <si>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</si>
  <si>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</si>
  <si>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</si>
  <si>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</si>
  <si>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</si>
  <si>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</si>
  <si>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</si>
  <si>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</si>
  <si>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</si>
  <si>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</si>
  <si>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</si>
  <si>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</si>
  <si>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</si>
  <si>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</si>
  <si>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</si>
  <si>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</si>
  <si>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</si>
  <si>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</si>
  <si>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</si>
  <si>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</si>
  <si>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</si>
  <si>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</si>
  <si>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</si>
  <si>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</si>
  <si>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</si>
  <si>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</si>
  <si>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</si>
  <si>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</si>
  <si>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</si>
  <si>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</si>
  <si>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</si>
  <si>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</si>
  <si>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</si>
  <si>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</si>
  <si>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</si>
  <si>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</si>
  <si>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</si>
  <si>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</si>
  <si>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</si>
  <si>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</si>
  <si>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</si>
  <si>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</si>
  <si>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</si>
  <si>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</si>
  <si>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</si>
  <si>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</si>
  <si>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</si>
  <si>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</si>
  <si>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</si>
  <si>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</si>
  <si>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</si>
  <si>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</si>
  <si>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</si>
  <si>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</si>
  <si>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</si>
  <si>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</si>
  <si>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</si>
  <si>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</si>
  <si>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</si>
  <si>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</si>
  <si>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</si>
  <si>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</si>
  <si>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</si>
  <si>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</si>
  <si>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</si>
  <si>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</si>
  <si>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</si>
  <si>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</si>
  <si>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</si>
  <si>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</si>
  <si>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</si>
  <si>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</si>
  <si>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</si>
  <si>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</si>
  <si>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</si>
  <si>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</si>
  <si>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</si>
  <si>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</si>
  <si>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</si>
  <si>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</si>
  <si>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</si>
  <si>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</si>
  <si>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</si>
  <si>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</si>
  <si>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</si>
  <si>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</si>
  <si>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</si>
  <si>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</si>
  <si>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</si>
  <si>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</si>
  <si>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</si>
  <si>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</si>
  <si>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</si>
  <si>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</si>
  <si>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</si>
  <si>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</si>
  <si>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</si>
  <si>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</si>
  <si>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</si>
  <si>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</si>
  <si>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</si>
  <si>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</si>
  <si>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</si>
  <si>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</si>
  <si>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</si>
  <si>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</si>
  <si>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</si>
  <si>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</si>
  <si>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</si>
  <si>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</si>
  <si>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</si>
  <si>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</si>
  <si>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</si>
  <si>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</si>
  <si>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</si>
  <si>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</si>
  <si>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</si>
  <si>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</si>
  <si>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</si>
  <si>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</si>
  <si>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</si>
  <si>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</si>
  <si>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</si>
  <si>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</si>
  <si>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</si>
  <si>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</si>
  <si>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</si>
  <si>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</si>
  <si>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</si>
  <si>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</si>
  <si>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</si>
  <si>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</si>
  <si>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</si>
  <si>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</si>
  <si>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</si>
  <si>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</si>
  <si>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</si>
  <si>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</si>
  <si>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</si>
  <si>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</si>
  <si>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</si>
  <si>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</si>
  <si>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</si>
  <si>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</si>
  <si>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</si>
  <si>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</si>
  <si>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</si>
  <si>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</si>
  <si>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</si>
  <si>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</si>
  <si>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</si>
  <si>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</si>
  <si>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</si>
  <si>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</si>
  <si>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</si>
  <si>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</si>
  <si>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</si>
  <si>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</si>
  <si>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</si>
  <si>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</si>
  <si>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</si>
  <si>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</si>
  <si>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</si>
  <si>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</si>
  <si>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</si>
  <si>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</si>
  <si>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</si>
  <si>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</si>
  <si>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</si>
  <si>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</si>
  <si>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</si>
  <si>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</si>
  <si>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</si>
  <si>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</si>
  <si>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</si>
  <si>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</si>
  <si>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</si>
  <si>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</si>
  <si>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</si>
  <si>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</si>
  <si>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</si>
  <si>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</si>
  <si>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</si>
  <si>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</si>
  <si>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</si>
  <si>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</si>
  <si>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</si>
  <si>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</si>
  <si>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</si>
  <si>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</si>
  <si>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</si>
  <si>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</si>
  <si>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</si>
  <si>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</si>
  <si>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</si>
  <si>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</si>
  <si>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</si>
  <si>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</si>
  <si>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</si>
  <si>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</si>
  <si>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</si>
  <si>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</si>
  <si>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</si>
  <si>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</si>
  <si>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</si>
  <si>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</si>
  <si>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</si>
  <si>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</si>
  <si>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</si>
  <si>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</si>
  <si>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</si>
  <si>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</si>
  <si>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</si>
  <si>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</si>
  <si>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</si>
  <si>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</si>
  <si>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</si>
  <si>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</si>
  <si>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</si>
  <si>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</si>
  <si>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</si>
  <si>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</si>
  <si>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</si>
  <si>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</si>
  <si>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</si>
  <si>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</si>
  <si>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</si>
  <si>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</si>
  <si>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</si>
  <si>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</si>
  <si>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</si>
  <si>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</si>
  <si>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</si>
  <si>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</si>
  <si>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</si>
  <si>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</si>
  <si>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</si>
  <si>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</si>
  <si>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</si>
  <si>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</si>
  <si>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</si>
  <si>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</si>
  <si>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</si>
  <si>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</si>
  <si>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</si>
  <si>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</si>
  <si>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</si>
  <si>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</si>
  <si>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</si>
  <si>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</si>
  <si>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</si>
  <si>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</si>
  <si>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</si>
  <si>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</si>
  <si>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</si>
  <si>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</si>
  <si>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</si>
  <si>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</si>
  <si>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</si>
  <si>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</si>
  <si>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</si>
  <si>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</si>
  <si>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</si>
  <si>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</si>
  <si>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</si>
  <si>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</si>
  <si>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</si>
  <si>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</si>
  <si>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</si>
  <si>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</si>
  <si>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</si>
  <si>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</si>
  <si>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</si>
  <si>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</si>
  <si>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</si>
  <si>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</si>
  <si>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</si>
  <si>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</si>
  <si>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</si>
  <si>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</si>
  <si>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</si>
  <si>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</si>
  <si>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</si>
  <si>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</si>
  <si>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</si>
  <si>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</si>
  <si>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</si>
  <si>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</si>
  <si>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</si>
  <si>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</si>
  <si>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</si>
  <si>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</si>
  <si>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</si>
  <si>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</si>
  <si>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</si>
  <si>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</si>
  <si>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</si>
  <si>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</si>
  <si>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</si>
  <si>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</si>
  <si>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</si>
  <si>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</si>
  <si>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</si>
  <si>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</si>
  <si>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</si>
  <si>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</si>
  <si>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</si>
  <si>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</si>
  <si>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</si>
  <si>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</si>
  <si>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</si>
  <si>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</si>
  <si>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</si>
  <si>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</si>
  <si>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</si>
  <si>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</si>
  <si>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</si>
  <si>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</si>
  <si>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</si>
  <si>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</si>
  <si>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</si>
  <si>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</si>
  <si>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</si>
  <si>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</si>
  <si>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</si>
  <si>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</si>
  <si>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</si>
  <si>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</si>
  <si>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</si>
  <si>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</si>
  <si>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</si>
  <si>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</si>
  <si>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</si>
  <si>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</si>
  <si>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</si>
  <si>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</si>
  <si>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</si>
  <si>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</si>
  <si>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</si>
  <si>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</si>
  <si>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</si>
  <si>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</si>
  <si>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</si>
  <si>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</si>
  <si>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</si>
  <si>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</si>
  <si>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</si>
  <si>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</si>
  <si>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</si>
  <si>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</si>
  <si>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</si>
  <si>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</si>
  <si>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</si>
  <si>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</si>
  <si>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</si>
  <si>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</si>
  <si>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</si>
  <si>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</si>
  <si>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</si>
  <si>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</si>
  <si>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</si>
  <si>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</si>
  <si>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</si>
  <si>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</si>
  <si>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</si>
  <si>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</si>
  <si>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</si>
  <si>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</si>
  <si>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</si>
  <si>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</si>
  <si>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</si>
  <si>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</si>
  <si>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</si>
  <si>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</si>
  <si>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</si>
  <si>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</si>
  <si>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</si>
  <si>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</si>
  <si>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</si>
  <si>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</si>
  <si>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</si>
  <si>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</si>
  <si>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</si>
  <si>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</si>
  <si>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</si>
  <si>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</si>
  <si>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</si>
  <si>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</si>
  <si>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</si>
  <si>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</si>
  <si>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</si>
  <si>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</si>
  <si>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</si>
  <si>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</si>
  <si>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</si>
  <si>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</si>
  <si>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</si>
  <si>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</si>
  <si>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</si>
  <si>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</si>
  <si>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</si>
  <si>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</si>
  <si>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</si>
  <si>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</si>
  <si>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</si>
  <si>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</si>
  <si>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</si>
  <si>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</si>
  <si>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</si>
  <si>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</si>
  <si>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</si>
  <si>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</si>
  <si>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</si>
  <si>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</si>
  <si>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</si>
  <si>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</si>
  <si>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</si>
  <si>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</si>
  <si>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</si>
  <si>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</si>
  <si>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</si>
  <si>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</si>
  <si>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</si>
  <si>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</si>
  <si>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</si>
  <si>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</si>
  <si>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</si>
  <si>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</si>
  <si>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</si>
  <si>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</si>
  <si>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</si>
  <si>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</si>
  <si>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</si>
  <si>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</si>
  <si>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</si>
  <si>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</si>
  <si>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</si>
  <si>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</si>
  <si>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</si>
  <si>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</si>
  <si>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</si>
  <si>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</si>
  <si>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</si>
  <si>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</si>
  <si>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</si>
  <si>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</si>
  <si>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</si>
  <si>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</si>
  <si>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</si>
  <si>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</si>
  <si>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</si>
  <si>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</si>
  <si>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</si>
  <si>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</si>
  <si>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</si>
  <si>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</si>
  <si>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</si>
  <si>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</si>
  <si>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</si>
  <si>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</si>
  <si>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</si>
  <si>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</si>
  <si>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</si>
  <si>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</si>
  <si>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</si>
  <si>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</si>
  <si>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</si>
  <si>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</si>
  <si>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</si>
  <si>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</si>
  <si>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</si>
  <si>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</si>
  <si>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</si>
  <si>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</si>
  <si>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</si>
  <si>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</si>
  <si>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</si>
  <si>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</si>
  <si>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</si>
  <si>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</si>
  <si>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</si>
  <si>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</si>
  <si>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</si>
  <si>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</si>
  <si>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</si>
  <si>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</si>
  <si>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</si>
  <si>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</si>
  <si>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</si>
  <si>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</si>
  <si>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</si>
  <si>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</si>
  <si>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</si>
  <si>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</si>
  <si>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</si>
  <si>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</si>
  <si>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</si>
  <si>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</si>
  <si>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</si>
  <si>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</si>
  <si>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</si>
  <si>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</si>
  <si>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</si>
  <si>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</si>
  <si>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</si>
  <si>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</si>
  <si>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</si>
  <si>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</si>
  <si>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</si>
  <si>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</si>
  <si>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</si>
  <si>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</si>
  <si>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</si>
  <si>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</si>
  <si>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</si>
  <si>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</si>
  <si>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</si>
  <si>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</si>
  <si>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</si>
  <si>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</si>
  <si>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</si>
  <si>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</si>
  <si>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</si>
  <si>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</si>
  <si>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</si>
  <si>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</si>
  <si>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</si>
  <si>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</si>
  <si>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</si>
  <si>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</si>
  <si>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</si>
  <si>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</si>
  <si>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</si>
  <si>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</si>
  <si>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</si>
  <si>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</si>
  <si>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</si>
  <si>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</si>
  <si>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</si>
  <si>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</si>
  <si>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</si>
  <si>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</si>
  <si>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</si>
  <si>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</si>
  <si>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</si>
  <si>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</si>
  <si>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</si>
  <si>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</si>
  <si>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</si>
  <si>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</si>
  <si>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</si>
  <si>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</si>
  <si>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</si>
  <si>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</si>
  <si>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</si>
  <si>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</si>
  <si>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</si>
  <si>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</si>
  <si>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</si>
  <si>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</si>
  <si>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</si>
  <si>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</si>
  <si>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</si>
  <si>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</si>
  <si>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</si>
  <si>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</si>
  <si>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</si>
  <si>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</si>
  <si>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</si>
  <si>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</si>
  <si>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</si>
  <si>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</si>
  <si>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</si>
  <si>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</si>
  <si>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</si>
  <si>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</si>
  <si>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</si>
  <si>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</si>
  <si>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</si>
  <si>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</si>
  <si>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</si>
  <si>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</si>
  <si>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</si>
  <si>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</si>
  <si>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</si>
  <si>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</si>
  <si>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</si>
  <si>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</si>
  <si>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</si>
  <si>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</si>
  <si>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</si>
  <si>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</si>
  <si>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</si>
  <si>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</si>
  <si>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</si>
  <si>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</si>
  <si>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</si>
  <si>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</si>
  <si>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</si>
  <si>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</si>
  <si>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</si>
  <si>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</si>
  <si>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</si>
  <si>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</si>
  <si>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</si>
  <si>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</si>
  <si>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</si>
  <si>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</si>
  <si>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</si>
  <si>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</si>
  <si>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</si>
  <si>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</si>
  <si>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</si>
  <si>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</si>
  <si>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</si>
  <si>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</si>
  <si>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</si>
  <si>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</si>
  <si>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</si>
  <si>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</si>
  <si>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</si>
  <si>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</si>
  <si>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</si>
  <si>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</si>
  <si>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</si>
  <si>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</si>
  <si>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</si>
  <si>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</si>
  <si>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</si>
  <si>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</si>
  <si>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</si>
  <si>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</si>
  <si>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</si>
  <si>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</si>
  <si>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</si>
  <si>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</si>
  <si>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</si>
  <si>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</si>
  <si>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</si>
  <si>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</si>
  <si>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</si>
  <si>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</si>
  <si>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</si>
  <si>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</si>
  <si>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</si>
  <si>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</si>
  <si>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</si>
  <si>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</si>
  <si>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</si>
  <si>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</si>
  <si>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</si>
  <si>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</si>
  <si>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</si>
  <si>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</si>
  <si>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</si>
  <si>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</si>
  <si>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</si>
  <si>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</si>
  <si>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</si>
  <si>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</si>
  <si>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</si>
  <si>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</si>
  <si>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</si>
  <si>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</si>
  <si>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</si>
  <si>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</si>
  <si>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</si>
  <si>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</si>
  <si>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</si>
  <si>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</si>
  <si>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</si>
  <si>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</si>
  <si>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</si>
  <si>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</si>
  <si>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</si>
  <si>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</si>
  <si>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</si>
  <si>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</si>
  <si>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</si>
  <si>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</si>
  <si>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</si>
  <si>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</si>
  <si>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</si>
  <si>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</si>
  <si>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</si>
  <si>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</si>
  <si>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</si>
  <si>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</si>
  <si>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</si>
  <si>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</si>
  <si>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</si>
  <si>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</si>
  <si>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</si>
  <si>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</si>
  <si>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</si>
  <si>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</si>
  <si>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</si>
  <si>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</si>
  <si>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</si>
  <si>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</si>
  <si>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</si>
  <si>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</si>
  <si>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</si>
  <si>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</si>
  <si>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</si>
  <si>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</si>
  <si>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</si>
  <si>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</si>
  <si>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</si>
  <si>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</si>
  <si>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</si>
  <si>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</si>
  <si>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</si>
  <si>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</si>
  <si>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</si>
  <si>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</si>
  <si>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</si>
  <si>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</si>
  <si>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</si>
  <si>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</si>
  <si>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</si>
  <si>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</si>
  <si>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</si>
  <si>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</si>
  <si>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</si>
  <si>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</si>
  <si>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</si>
  <si>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</si>
  <si>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</si>
  <si>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</si>
  <si>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</si>
  <si>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</si>
  <si>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</si>
  <si>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</si>
  <si>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</si>
  <si>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</si>
  <si>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</si>
  <si>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</si>
  <si>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</si>
  <si>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</si>
  <si>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</si>
  <si>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</si>
  <si>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</si>
  <si>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</si>
  <si>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</si>
  <si>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</si>
  <si>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</si>
  <si>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</si>
  <si>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</si>
  <si>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</si>
  <si>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</si>
  <si>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</si>
  <si>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</si>
  <si>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</si>
  <si>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</si>
  <si>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</si>
  <si>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</si>
  <si>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</si>
  <si>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</si>
  <si>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</si>
  <si>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</si>
  <si>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</si>
  <si>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</si>
  <si>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</si>
  <si>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</si>
  <si>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</si>
  <si>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</si>
  <si>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</si>
  <si>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</si>
  <si>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</si>
  <si>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</si>
  <si>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</si>
  <si>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</si>
  <si>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</si>
  <si>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</si>
  <si>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</si>
  <si>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</si>
  <si>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</si>
  <si>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</si>
  <si>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</si>
  <si>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</si>
  <si>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</si>
  <si>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</si>
  <si>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</si>
  <si>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</si>
  <si>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</si>
  <si>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</si>
  <si>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</si>
  <si>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</si>
  <si>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</si>
  <si>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</si>
  <si>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</si>
  <si>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</si>
  <si>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</si>
  <si>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</si>
  <si>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</si>
  <si>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</si>
  <si>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</si>
  <si>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</si>
  <si>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</si>
  <si>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</si>
  <si>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</si>
  <si>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</si>
  <si>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</si>
  <si>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</si>
  <si>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</si>
  <si>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</si>
  <si>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</si>
  <si>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</si>
  <si>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</si>
  <si>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</si>
  <si>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</si>
  <si>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</si>
  <si>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</si>
  <si>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</si>
  <si>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</si>
  <si>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</si>
  <si>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</si>
  <si>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</si>
  <si>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</si>
  <si>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</si>
  <si>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</si>
  <si>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</si>
  <si>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</si>
  <si>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</si>
  <si>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</si>
  <si>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</si>
  <si>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</si>
  <si>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</si>
  <si>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</si>
  <si>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</si>
  <si>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</si>
  <si>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</si>
  <si>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</si>
  <si>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</si>
  <si>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</si>
  <si>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</si>
  <si>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</si>
  <si>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</si>
  <si>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</si>
  <si>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</si>
  <si>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</si>
  <si>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</si>
  <si>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</si>
  <si>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</si>
  <si>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</si>
  <si>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</si>
  <si>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</si>
  <si>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</si>
  <si>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</si>
  <si>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</si>
  <si>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</si>
  <si>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</si>
  <si>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</si>
  <si>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</si>
  <si>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</si>
  <si>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</si>
  <si>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</si>
  <si>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</si>
  <si>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</si>
  <si>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</si>
  <si>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</si>
  <si>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</si>
  <si>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</si>
  <si>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</si>
  <si>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</si>
  <si>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</si>
  <si>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</si>
  <si>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</si>
  <si>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</si>
  <si>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</si>
  <si>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</si>
  <si>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</si>
  <si>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</si>
  <si>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</si>
  <si>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</si>
  <si>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</si>
  <si>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</si>
  <si>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</si>
  <si>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</si>
  <si>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</si>
  <si>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</si>
  <si>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</si>
  <si>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</si>
  <si>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</si>
  <si>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</si>
  <si>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</si>
  <si>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</si>
  <si>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</si>
  <si>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</si>
  <si>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</si>
  <si>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</si>
  <si>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</si>
  <si>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</si>
  <si>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</si>
  <si>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</si>
  <si>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</si>
  <si>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</si>
  <si>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</si>
  <si>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</si>
  <si>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</si>
  <si>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</si>
  <si>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</si>
  <si>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</si>
  <si>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</si>
  <si>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</si>
  <si>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</si>
  <si>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</si>
  <si>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</si>
  <si>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</si>
  <si>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</si>
  <si>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</si>
  <si>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</si>
  <si>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</si>
  <si>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</si>
  <si>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</si>
  <si>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</si>
  <si>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</si>
  <si>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</si>
  <si>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</si>
  <si>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</si>
  <si>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</si>
  <si>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</si>
  <si>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</si>
  <si>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</si>
  <si>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</si>
  <si>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</si>
  <si>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</si>
  <si>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</si>
  <si>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</si>
  <si>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</si>
  <si>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</si>
  <si>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</si>
  <si>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</si>
  <si>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</si>
  <si>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</si>
  <si>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</si>
  <si>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</si>
  <si>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</si>
  <si>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</si>
  <si>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</si>
  <si>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</si>
  <si>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</si>
  <si>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</si>
  <si>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</si>
  <si>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</si>
  <si>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</si>
  <si>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</si>
  <si>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</si>
  <si>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</si>
  <si>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</si>
  <si>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</si>
  <si>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</si>
  <si>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</si>
  <si>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</si>
  <si>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</si>
  <si>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</si>
  <si>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</si>
  <si>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</si>
  <si>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</si>
  <si>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</si>
  <si>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</si>
  <si>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</si>
  <si>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</si>
  <si>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</si>
  <si>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</si>
  <si>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</si>
  <si>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</si>
  <si>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</si>
  <si>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</si>
  <si>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</si>
  <si>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</si>
  <si>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</si>
  <si>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</si>
  <si>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</si>
  <si>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</si>
  <si>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</si>
  <si>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</si>
  <si>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</si>
  <si>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</si>
  <si>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</si>
  <si>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</si>
  <si>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</si>
  <si>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</si>
  <si>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</si>
  <si>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</si>
  <si>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</si>
  <si>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</si>
  <si>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</si>
  <si>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</si>
  <si>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</si>
  <si>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</si>
  <si>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</si>
  <si>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</si>
  <si>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</si>
  <si>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</si>
  <si>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</si>
  <si>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</si>
  <si>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</si>
  <si>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</si>
  <si>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</si>
  <si>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</si>
  <si>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</si>
  <si>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</si>
  <si>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</si>
  <si>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</si>
  <si>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</si>
  <si>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</si>
  <si>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</si>
  <si>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</si>
  <si>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</si>
  <si>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</si>
  <si>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</si>
  <si>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</si>
  <si>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</si>
  <si>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</si>
  <si>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</si>
  <si>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</si>
  <si>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</si>
  <si>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</si>
  <si>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</si>
  <si>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</si>
  <si>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</si>
  <si>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</si>
  <si>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</si>
  <si>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</si>
  <si>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</si>
  <si>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</si>
  <si>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</si>
  <si>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</si>
  <si>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</si>
  <si>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</si>
  <si>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</si>
  <si>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</si>
  <si>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</si>
  <si>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</si>
  <si>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</si>
  <si>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</si>
  <si>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</si>
  <si>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</si>
  <si>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</si>
  <si>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</si>
  <si>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</si>
  <si>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</si>
  <si>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</si>
  <si>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</si>
  <si>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</si>
  <si>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</si>
  <si>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</si>
  <si>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</si>
  <si>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</si>
  <si>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</si>
  <si>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</si>
  <si>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</si>
  <si>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</si>
  <si>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</si>
  <si>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</si>
  <si>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</si>
  <si>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</si>
  <si>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</si>
  <si>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</si>
  <si>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</si>
  <si>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</si>
  <si>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</si>
  <si>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</si>
  <si>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</si>
  <si>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</si>
  <si>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</si>
  <si>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</si>
  <si>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</si>
  <si>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</si>
  <si>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</si>
  <si>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</si>
  <si>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</si>
  <si>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</si>
  <si>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</si>
  <si>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</si>
  <si>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</si>
  <si>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</si>
  <si>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</si>
  <si>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</si>
  <si>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</si>
  <si>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</si>
  <si>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</si>
  <si>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</si>
  <si>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</si>
  <si>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</si>
  <si>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</si>
  <si>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</si>
  <si>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</si>
  <si>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</si>
  <si>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</si>
  <si>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</si>
  <si>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</si>
  <si>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</si>
  <si>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</si>
  <si>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</si>
  <si>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</si>
  <si>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</si>
  <si>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</si>
  <si>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</si>
  <si>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</si>
  <si>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</si>
  <si>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</si>
  <si>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</si>
  <si>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</si>
  <si>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</si>
  <si>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</si>
  <si>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</si>
  <si>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</si>
  <si>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</si>
  <si>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</si>
  <si>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</si>
  <si>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</si>
  <si>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</si>
  <si>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</si>
  <si>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</si>
  <si>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</si>
  <si>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</si>
  <si>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</si>
  <si>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</si>
  <si>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</si>
  <si>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</si>
  <si>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</si>
  <si>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</si>
  <si>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</si>
  <si>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</si>
  <si>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</si>
  <si>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</si>
  <si>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</si>
  <si>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</si>
  <si>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</si>
  <si>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</si>
  <si>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</si>
  <si>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</si>
  <si>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</si>
  <si>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</si>
  <si>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</si>
  <si>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</si>
  <si>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</si>
  <si>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</si>
  <si>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</si>
  <si>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</si>
  <si>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</si>
  <si>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</si>
  <si>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</si>
  <si>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</si>
  <si>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</si>
  <si>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</si>
  <si>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</si>
  <si>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</si>
  <si>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</si>
  <si>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</si>
  <si>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</si>
  <si>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</si>
  <si>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</si>
  <si>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</si>
  <si>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</si>
  <si>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</si>
  <si>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</si>
  <si>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</si>
  <si>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</si>
  <si>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</si>
  <si>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</si>
  <si>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</si>
  <si>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</si>
  <si>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</si>
  <si>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</si>
  <si>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</si>
  <si>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</si>
  <si>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</si>
  <si>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</si>
  <si>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</si>
  <si>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</si>
  <si>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</si>
  <si>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</si>
  <si>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</si>
  <si>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</si>
  <si>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</si>
  <si>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</si>
  <si>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</si>
  <si>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</si>
  <si>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</si>
  <si>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</si>
  <si>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</si>
  <si>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</si>
  <si>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</si>
  <si>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</si>
  <si>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</si>
  <si>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</si>
  <si>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</si>
  <si>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</si>
  <si>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</si>
  <si>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</si>
  <si>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</si>
  <si>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</si>
  <si>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</si>
  <si>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</si>
  <si>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</si>
  <si>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</si>
  <si>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</si>
  <si>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</si>
  <si>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</si>
  <si>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</si>
  <si>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</si>
  <si>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</si>
  <si>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</si>
  <si>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</si>
  <si>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</si>
  <si>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</si>
  <si>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</si>
  <si>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</si>
  <si>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</si>
  <si>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</si>
  <si>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</si>
  <si>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</si>
  <si>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</si>
  <si>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</si>
  <si>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</si>
  <si>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</si>
  <si>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</si>
  <si>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</si>
  <si>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</si>
  <si>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</si>
  <si>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</si>
  <si>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</si>
  <si>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</si>
  <si>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</si>
  <si>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</si>
  <si>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</si>
  <si>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</si>
  <si>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</si>
  <si>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</si>
  <si>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</si>
  <si>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</si>
  <si>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</si>
  <si>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</si>
  <si>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</si>
  <si>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</si>
  <si>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</si>
  <si>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</si>
  <si>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</si>
  <si>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</si>
  <si>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</si>
  <si>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</si>
  <si>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</si>
  <si>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</si>
  <si>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</si>
  <si>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</si>
  <si>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</si>
  <si>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</si>
  <si>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</si>
  <si>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</si>
  <si>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</si>
  <si>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</si>
  <si>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</si>
  <si>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</si>
  <si>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</si>
  <si>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</si>
  <si>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</si>
  <si>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</si>
  <si>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</si>
  <si>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</si>
  <si>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</si>
  <si>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</si>
  <si>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</si>
  <si>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</si>
  <si>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</si>
  <si>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</si>
  <si>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</si>
  <si>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</si>
  <si>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</si>
  <si>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</si>
  <si>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</si>
  <si>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</si>
  <si>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</si>
  <si>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</si>
  <si>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</si>
  <si>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</si>
  <si>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</si>
  <si>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</si>
  <si>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</si>
  <si>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</si>
  <si>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</si>
  <si>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</si>
  <si>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</si>
  <si>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</si>
  <si>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</si>
  <si>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</si>
  <si>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</si>
  <si>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</si>
  <si>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</si>
  <si>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</si>
  <si>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</si>
  <si>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</si>
  <si>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</si>
  <si>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</si>
  <si>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</si>
  <si>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</si>
  <si>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</si>
  <si>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</si>
  <si>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</si>
  <si>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</si>
  <si>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</si>
  <si>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</si>
  <si>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</si>
  <si>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</si>
  <si>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</si>
  <si>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</si>
  <si>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</si>
  <si>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</si>
  <si>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</si>
  <si>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</si>
  <si>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</si>
  <si>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</si>
  <si>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</si>
  <si>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</si>
  <si>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</si>
  <si>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</si>
  <si>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</si>
  <si>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</si>
  <si>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</si>
  <si>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</si>
  <si>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</si>
  <si>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</si>
  <si>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</si>
  <si>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</si>
  <si>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</si>
  <si>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</si>
  <si>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</si>
  <si>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</si>
  <si>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</si>
  <si>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</si>
  <si>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</si>
  <si>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</si>
  <si>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</si>
  <si>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</si>
  <si>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</si>
  <si>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</si>
  <si>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</si>
  <si>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</si>
  <si>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</si>
  <si>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</si>
  <si>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</si>
  <si>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</si>
  <si>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</si>
  <si>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</si>
  <si>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</si>
  <si>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</si>
  <si>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</si>
  <si>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</si>
  <si>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</si>
  <si>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</si>
  <si>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</si>
  <si>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</si>
  <si>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</si>
  <si>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</si>
  <si>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</si>
  <si>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</si>
  <si>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</si>
  <si>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</si>
  <si>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</si>
  <si>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</si>
  <si>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</si>
  <si>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</si>
  <si>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</si>
  <si>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</si>
  <si>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</si>
  <si>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</si>
  <si>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</si>
  <si>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</si>
  <si>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</si>
  <si>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</si>
  <si>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</si>
  <si>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</si>
  <si>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</si>
  <si>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</si>
  <si>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</si>
  <si>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</si>
  <si>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</si>
  <si>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</si>
  <si>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</si>
  <si>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</si>
  <si>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</si>
  <si>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</si>
  <si>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</si>
  <si>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</si>
  <si>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</si>
  <si>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</si>
  <si>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</si>
  <si>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</si>
  <si>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</si>
  <si>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</si>
  <si>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</si>
  <si>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</si>
  <si>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</si>
  <si>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</si>
  <si>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</si>
  <si>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</si>
  <si>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</si>
  <si>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</si>
  <si>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</si>
  <si>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</si>
  <si>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</si>
  <si>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</si>
  <si>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</si>
  <si>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</si>
  <si>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</si>
  <si>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</si>
  <si>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</si>
  <si>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</si>
  <si>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</si>
  <si>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</si>
  <si>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</si>
  <si>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</si>
  <si>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</si>
  <si>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</si>
  <si>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</si>
  <si>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</si>
  <si>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</si>
  <si>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</si>
  <si>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</si>
  <si>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</si>
  <si>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</si>
  <si>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</si>
  <si>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</si>
  <si>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</si>
  <si>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</si>
  <si>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</si>
  <si>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</si>
  <si>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</si>
  <si>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</si>
  <si>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</si>
  <si>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</si>
  <si>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</si>
  <si>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</si>
  <si>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</si>
  <si>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</si>
  <si>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</si>
  <si>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</si>
  <si>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</si>
  <si>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</si>
  <si>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</si>
  <si>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</si>
  <si>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</si>
  <si>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</si>
  <si>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</si>
  <si>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</si>
  <si>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</si>
  <si>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</si>
  <si>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</si>
  <si>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</si>
  <si>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</si>
  <si>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</si>
  <si>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</si>
  <si>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</si>
  <si>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</si>
  <si>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</si>
  <si>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</si>
  <si>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</si>
  <si>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</si>
  <si>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</si>
  <si>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</si>
  <si>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</si>
  <si>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</si>
  <si>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</si>
  <si>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</si>
  <si>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</si>
  <si>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</si>
  <si>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</si>
  <si>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</si>
  <si>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</si>
  <si>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</si>
  <si>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</si>
  <si>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</si>
  <si>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</si>
  <si>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</si>
  <si>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</si>
  <si>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</si>
  <si>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</si>
  <si>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</si>
  <si>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</si>
  <si>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</si>
  <si>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</si>
  <si>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</si>
  <si>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</si>
  <si>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</si>
  <si>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</si>
  <si>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</si>
  <si>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</si>
  <si>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</si>
  <si>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</si>
  <si>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</si>
  <si>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</si>
  <si>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</si>
  <si>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</si>
  <si>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</si>
  <si>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</si>
  <si>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</si>
  <si>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</si>
  <si>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</si>
  <si>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</si>
  <si>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</si>
  <si>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</si>
  <si>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</si>
  <si>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</si>
  <si>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</si>
  <si>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</si>
  <si>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</si>
  <si>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</si>
  <si>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</si>
  <si>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</si>
  <si>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</si>
  <si>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</si>
  <si>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</si>
  <si>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</si>
  <si>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</si>
  <si>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</si>
  <si>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</si>
  <si>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</si>
  <si>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</si>
  <si>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</si>
  <si>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</si>
  <si>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</si>
  <si>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</si>
  <si>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</si>
  <si>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</si>
  <si>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</si>
  <si>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</si>
  <si>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</si>
  <si>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</si>
  <si>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</si>
  <si>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</si>
  <si>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</si>
  <si>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</si>
  <si>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</si>
  <si>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</si>
  <si>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</si>
  <si>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</si>
  <si>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</si>
  <si>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</si>
  <si>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</si>
  <si>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</si>
  <si>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</si>
  <si>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</si>
  <si>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</si>
  <si>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</si>
  <si>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</si>
  <si>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</si>
  <si>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</si>
  <si>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</si>
  <si>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</si>
  <si>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</si>
  <si>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</si>
  <si>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</si>
  <si>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</si>
  <si>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</si>
  <si>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</si>
  <si>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</si>
  <si>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</si>
  <si>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</si>
  <si>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</si>
  <si>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</si>
  <si>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</si>
  <si>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</si>
  <si>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</si>
  <si>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</si>
  <si>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</si>
  <si>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</si>
  <si>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</si>
  <si>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</si>
  <si>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</si>
  <si>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</si>
  <si>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</si>
  <si>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</si>
  <si>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</si>
  <si>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</si>
  <si>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</si>
  <si>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</si>
  <si>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</si>
  <si>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</si>
  <si>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</si>
  <si>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</si>
  <si>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</si>
  <si>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</si>
  <si>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</si>
  <si>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</si>
  <si>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</si>
  <si>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</si>
  <si>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</si>
  <si>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</si>
  <si>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</si>
  <si>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</si>
  <si>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</si>
  <si>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</si>
  <si>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</si>
  <si>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</si>
  <si>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</si>
  <si>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</si>
  <si>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</si>
  <si>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</si>
  <si>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</si>
  <si>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</si>
  <si>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</si>
  <si>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</si>
  <si>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</si>
  <si>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</si>
  <si>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</si>
  <si>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</si>
  <si>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</si>
  <si>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</si>
  <si>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</si>
  <si>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</si>
  <si>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</si>
  <si>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</si>
  <si>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</si>
  <si>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</si>
  <si>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</si>
  <si>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</si>
  <si>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</si>
  <si>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</si>
  <si>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</si>
  <si>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</si>
  <si>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</si>
  <si>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</si>
  <si>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</si>
  <si>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</si>
  <si>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</si>
  <si>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</si>
  <si>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</si>
  <si>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</si>
  <si>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</si>
  <si>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</si>
  <si>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</si>
  <si>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</si>
  <si>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</si>
  <si>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</si>
  <si>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</si>
  <si>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</si>
  <si>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</si>
  <si>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</si>
  <si>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</si>
  <si>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</si>
  <si>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</si>
  <si>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</si>
  <si>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</si>
  <si>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</si>
  <si>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</si>
  <si>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</si>
  <si>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</si>
  <si>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</si>
  <si>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</si>
  <si>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</si>
  <si>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</si>
  <si>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</si>
  <si>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</si>
  <si>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</si>
  <si>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</si>
  <si>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</si>
  <si>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</si>
  <si>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</si>
  <si>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</si>
  <si>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</si>
  <si>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</si>
  <si>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</si>
  <si>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</si>
  <si>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</si>
  <si>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</si>
  <si>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</si>
  <si>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</si>
  <si>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</si>
  <si>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</si>
  <si>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</si>
  <si>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</si>
  <si>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</si>
  <si>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</si>
  <si>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</si>
  <si>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</si>
  <si>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</si>
  <si>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</si>
  <si>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</si>
  <si>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</si>
  <si>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</si>
  <si>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</si>
  <si>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</si>
  <si>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</si>
  <si>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</si>
  <si>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</si>
  <si>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</si>
  <si>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</si>
  <si>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</si>
  <si>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</si>
  <si>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</si>
  <si>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</si>
  <si>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</si>
  <si>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</si>
  <si>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</si>
  <si>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</si>
  <si>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</si>
  <si>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</si>
  <si>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</si>
  <si>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</si>
  <si>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</si>
  <si>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</si>
  <si>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</si>
  <si>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</si>
  <si>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</si>
  <si>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</si>
  <si>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</si>
  <si>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</si>
  <si>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</si>
  <si>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</si>
  <si>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</si>
  <si>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</si>
  <si>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</si>
  <si>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</si>
  <si>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</si>
  <si>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</si>
  <si>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</si>
  <si>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</si>
  <si>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</si>
  <si>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</si>
  <si>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</si>
  <si>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</si>
  <si>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</si>
  <si>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</si>
  <si>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</si>
  <si>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</si>
  <si>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</si>
  <si>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</si>
  <si>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</si>
  <si>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</si>
  <si>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</si>
  <si>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</si>
  <si>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</si>
  <si>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</si>
  <si>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</si>
  <si>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</si>
  <si>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</si>
  <si>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</si>
  <si>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</si>
  <si>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</si>
  <si>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</si>
  <si>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</si>
  <si>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</si>
  <si>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</si>
  <si>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</si>
  <si>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</si>
  <si>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</si>
  <si>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</si>
  <si>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</si>
  <si>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</si>
  <si>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</si>
  <si>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</si>
  <si>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</si>
  <si>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</si>
  <si>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</si>
  <si>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</si>
  <si>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</si>
  <si>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</si>
  <si>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</si>
  <si>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</si>
  <si>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</si>
  <si>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</si>
  <si>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</si>
  <si>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</si>
  <si>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</si>
  <si>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</si>
  <si>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</si>
  <si>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</si>
  <si>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</si>
  <si>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</si>
  <si>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</si>
  <si>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</si>
  <si>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</si>
  <si>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</si>
  <si>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</si>
  <si>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</si>
  <si>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</si>
  <si>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</si>
  <si>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</si>
  <si>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</si>
  <si>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</si>
  <si>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</si>
  <si>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</si>
  <si>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</si>
  <si>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</si>
  <si>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</si>
  <si>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</si>
  <si>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</si>
  <si>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</si>
  <si>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</si>
  <si>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</si>
  <si>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</si>
  <si>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</si>
  <si>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</si>
  <si>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</si>
  <si>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</si>
  <si>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</si>
  <si>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</si>
  <si>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</si>
  <si>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</si>
  <si>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</si>
  <si>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</si>
  <si>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</si>
  <si>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</si>
  <si>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</si>
  <si>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</si>
  <si>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</si>
  <si>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</si>
  <si>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</si>
  <si>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</si>
  <si>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</si>
  <si>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</si>
  <si>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</si>
  <si>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</si>
  <si>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</si>
  <si>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</si>
  <si>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</si>
  <si>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</si>
  <si>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</si>
  <si>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</si>
  <si>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</si>
  <si>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</si>
  <si>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</si>
  <si>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</si>
  <si>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</si>
  <si>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</si>
  <si>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</si>
  <si>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</si>
  <si>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</si>
  <si>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</si>
  <si>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</si>
  <si>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</si>
  <si>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</si>
  <si>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</si>
  <si>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</si>
  <si>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</si>
  <si>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</si>
  <si>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</si>
  <si>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</si>
  <si>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</si>
  <si>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</si>
  <si>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</si>
  <si>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</si>
  <si>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</si>
  <si>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</si>
  <si>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</si>
  <si>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</si>
  <si>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</si>
  <si>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</si>
  <si>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</si>
  <si>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</si>
  <si>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</si>
  <si>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</si>
  <si>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</si>
  <si>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</si>
  <si>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</si>
  <si>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</si>
  <si>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</si>
  <si>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</si>
  <si>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</si>
  <si>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</si>
  <si>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</si>
  <si>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</si>
  <si>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</si>
  <si>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</si>
  <si>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</si>
  <si>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</si>
  <si>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</si>
  <si>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</si>
  <si>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</si>
  <si>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</si>
  <si>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</si>
  <si>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</si>
  <si>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</si>
  <si>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</si>
  <si>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</si>
  <si>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</si>
  <si>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</si>
  <si>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</si>
  <si>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</si>
  <si>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</si>
  <si>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</si>
  <si>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</si>
  <si>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</si>
  <si>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</si>
  <si>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</si>
  <si>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</si>
  <si>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</si>
  <si>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</si>
  <si>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</si>
  <si>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</si>
  <si>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</si>
  <si>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</si>
  <si>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</si>
  <si>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</si>
  <si>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</si>
  <si>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</si>
  <si>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</si>
  <si>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</si>
  <si>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</si>
  <si>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</si>
  <si>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</si>
  <si>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</si>
  <si>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</si>
  <si>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</si>
  <si>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</si>
  <si>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</si>
  <si>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</si>
  <si>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</si>
  <si>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</si>
  <si>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</si>
  <si>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</si>
  <si>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</si>
  <si>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</si>
  <si>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</si>
  <si>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</si>
  <si>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</si>
  <si>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</si>
  <si>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</si>
  <si>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</si>
  <si>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</si>
  <si>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</si>
  <si>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</si>
  <si>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</si>
  <si>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</si>
  <si>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</si>
  <si>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</si>
  <si>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</si>
  <si>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</si>
  <si>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</si>
  <si>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</si>
  <si>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</si>
  <si>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</si>
  <si>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</si>
  <si>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</si>
  <si>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</si>
  <si>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</si>
  <si>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</si>
  <si>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</si>
  <si>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</si>
  <si>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</si>
  <si>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</si>
  <si>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</si>
  <si>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</si>
  <si>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</si>
  <si>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</si>
  <si>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</si>
  <si>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</si>
  <si>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</si>
  <si>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</si>
  <si>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</si>
  <si>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</si>
  <si>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</si>
  <si>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</si>
  <si>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</si>
  <si>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</si>
  <si>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</si>
  <si>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</si>
  <si>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</si>
  <si>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</si>
  <si>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</si>
  <si>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</si>
  <si>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</si>
  <si>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</si>
  <si>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</si>
  <si>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</si>
  <si>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</si>
  <si>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</si>
  <si>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</si>
  <si>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</si>
  <si>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</si>
  <si>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</si>
  <si>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</si>
  <si>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</si>
  <si>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</si>
  <si>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</si>
  <si>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</si>
  <si>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</si>
  <si>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</si>
  <si>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</si>
  <si>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</si>
  <si>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</si>
  <si>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</si>
  <si>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</si>
  <si>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</si>
  <si>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</si>
  <si>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</si>
  <si>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</si>
  <si>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</si>
  <si>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</si>
  <si>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</si>
  <si>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</si>
  <si>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</si>
  <si>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</si>
  <si>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</si>
  <si>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</si>
  <si>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</si>
  <si>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</si>
  <si>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</si>
  <si>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</si>
  <si>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</si>
  <si>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</si>
  <si>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</si>
  <si>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</si>
  <si>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</si>
  <si>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</si>
  <si>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</si>
  <si>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</si>
  <si>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</si>
  <si>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</si>
  <si>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</si>
  <si>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</si>
  <si>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</si>
  <si>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</si>
  <si>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</si>
  <si>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</si>
  <si>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</si>
  <si>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</si>
  <si>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</si>
  <si>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</si>
  <si>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</si>
  <si>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</si>
  <si>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</si>
  <si>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</si>
  <si>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</si>
  <si>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</si>
  <si>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</si>
  <si>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</si>
  <si>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</si>
  <si>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</si>
  <si>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</si>
  <si>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</si>
  <si>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</si>
  <si>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</si>
  <si>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</si>
  <si>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</si>
  <si>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</si>
  <si>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</si>
  <si>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</si>
  <si>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</si>
  <si>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</si>
  <si>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</si>
  <si>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</si>
  <si>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</si>
  <si>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</si>
  <si>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</si>
  <si>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</si>
  <si>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</si>
  <si>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</si>
  <si>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</si>
  <si>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</si>
  <si>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</si>
  <si>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</si>
  <si>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</si>
  <si>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</si>
  <si>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</si>
  <si>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</si>
  <si>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</si>
  <si>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</si>
  <si>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</si>
  <si>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</si>
  <si>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</si>
  <si>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</si>
  <si>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</si>
  <si>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</si>
  <si>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</si>
  <si>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</si>
  <si>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</si>
  <si>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</si>
  <si>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</si>
  <si>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</si>
  <si>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</si>
  <si>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</si>
  <si>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</si>
  <si>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</si>
  <si>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</si>
  <si>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</si>
  <si>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</si>
  <si>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</si>
  <si>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</si>
  <si>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</si>
  <si>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</si>
  <si>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</si>
  <si>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</si>
  <si>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</si>
  <si>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</si>
  <si>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</si>
  <si>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</si>
  <si>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</si>
  <si>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</si>
  <si>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</si>
  <si>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</si>
  <si>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</si>
  <si>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</si>
  <si>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</si>
  <si>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</si>
  <si>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</si>
  <si>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</si>
  <si>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</si>
  <si>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</si>
  <si>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</si>
  <si>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</si>
  <si>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</si>
  <si>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</si>
  <si>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</si>
  <si>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</si>
  <si>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</si>
  <si>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</si>
  <si>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</si>
  <si>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</si>
  <si>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</si>
  <si>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</si>
  <si>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</si>
  <si>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</si>
  <si>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</si>
  <si>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</si>
  <si>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</si>
  <si>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</si>
  <si>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</si>
  <si>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</si>
  <si>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</si>
  <si>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</si>
  <si>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</si>
  <si>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</si>
  <si>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</si>
  <si>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</si>
  <si>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</si>
  <si>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</si>
  <si>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</si>
  <si>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</si>
  <si>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</si>
  <si>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</si>
  <si>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</si>
  <si>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</si>
  <si>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</si>
  <si>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</si>
  <si>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</si>
  <si>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</si>
  <si>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</si>
  <si>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</si>
  <si>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</si>
  <si>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</si>
  <si>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</si>
  <si>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</si>
  <si>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</si>
  <si>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</si>
  <si>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</si>
  <si>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</si>
  <si>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</si>
  <si>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</si>
  <si>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</si>
  <si>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</si>
  <si>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</si>
  <si>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</si>
  <si>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</si>
  <si>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</si>
  <si>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</si>
  <si>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</si>
  <si>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</si>
  <si>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</si>
  <si>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</si>
  <si>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</si>
  <si>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</si>
  <si>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</si>
  <si>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</si>
  <si>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</si>
  <si>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</si>
  <si>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</si>
  <si>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</si>
  <si>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</si>
  <si>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</si>
  <si>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</si>
  <si>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</si>
  <si>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</si>
  <si>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</si>
  <si>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</si>
  <si>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</si>
  <si>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</si>
  <si>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</si>
  <si>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</si>
  <si>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</si>
  <si>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</si>
  <si>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</si>
  <si>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</si>
  <si>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</si>
  <si>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</si>
  <si>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</si>
  <si>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</si>
  <si>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</si>
  <si>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</si>
  <si>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</si>
  <si>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</si>
  <si>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</si>
  <si>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</si>
  <si>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</si>
  <si>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</si>
  <si>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</si>
  <si>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</si>
  <si>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</si>
  <si>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</si>
  <si>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</si>
  <si>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</si>
  <si>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</si>
  <si>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</si>
  <si>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</si>
  <si>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</si>
  <si>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</si>
  <si>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</si>
  <si>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</si>
  <si>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</si>
  <si>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</si>
  <si>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</si>
  <si>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</si>
  <si>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</si>
  <si>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</si>
  <si>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</si>
  <si>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</si>
  <si>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</si>
  <si>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</si>
  <si>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</si>
  <si>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</si>
  <si>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</si>
  <si>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</si>
  <si>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</si>
  <si>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</si>
  <si>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</si>
  <si>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</si>
  <si>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</si>
  <si>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</si>
  <si>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</si>
  <si>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</si>
  <si>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</si>
  <si>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</si>
  <si>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</si>
  <si>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</si>
  <si>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</si>
  <si>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</si>
  <si>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</si>
  <si>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</si>
  <si>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</si>
  <si>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</si>
  <si>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</si>
  <si>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</si>
  <si>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</si>
  <si>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</si>
  <si>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</si>
  <si>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</si>
  <si>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</si>
  <si>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</si>
  <si>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</si>
  <si>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</si>
  <si>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</si>
  <si>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</si>
  <si>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</si>
  <si>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</si>
  <si>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</si>
  <si>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</si>
  <si>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</si>
  <si>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</si>
  <si>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</si>
  <si>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</si>
  <si>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</si>
  <si>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</si>
  <si>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</si>
  <si>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</si>
  <si>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</si>
  <si>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</si>
  <si>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</si>
  <si>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</si>
  <si>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</si>
  <si>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</si>
  <si>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</si>
  <si>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</si>
  <si>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</si>
  <si>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</si>
  <si>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</si>
  <si>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</si>
  <si>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</si>
  <si>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</si>
  <si>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</si>
  <si>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</si>
  <si>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</si>
  <si>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</si>
  <si>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</si>
  <si>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</si>
  <si>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</si>
  <si>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</si>
  <si>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</si>
  <si>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</si>
  <si>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</si>
  <si>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</si>
  <si>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</si>
  <si>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</si>
  <si>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</si>
  <si>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</si>
  <si>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</si>
  <si>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</si>
  <si>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</si>
  <si>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</si>
  <si>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</si>
  <si>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</si>
  <si>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</si>
  <si>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</si>
  <si>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</si>
  <si>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</si>
  <si>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</si>
  <si>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</si>
  <si>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</si>
  <si>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</si>
  <si>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</si>
  <si>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</si>
  <si>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</si>
  <si>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</si>
  <si>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</si>
  <si>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</si>
  <si>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</si>
  <si>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</si>
  <si>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</si>
  <si>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</si>
  <si>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</si>
  <si>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</si>
  <si>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</si>
  <si>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</si>
  <si>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</si>
  <si>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</si>
  <si>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</si>
  <si>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</si>
  <si>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</si>
  <si>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</si>
  <si>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</si>
  <si>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</si>
  <si>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</si>
  <si>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</si>
  <si>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</si>
  <si>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</si>
  <si>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</si>
  <si>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</si>
  <si>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</si>
  <si>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</si>
  <si>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</si>
  <si>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</si>
  <si>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</si>
  <si>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</si>
  <si>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</si>
  <si>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</si>
  <si>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</si>
  <si>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</si>
  <si>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</si>
  <si>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</si>
  <si>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</si>
  <si>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</si>
  <si>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</si>
  <si>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</si>
  <si>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</si>
  <si>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</si>
  <si>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</si>
  <si>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</si>
  <si>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</si>
  <si>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</si>
  <si>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</si>
  <si>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</si>
  <si>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</si>
  <si>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</si>
  <si>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</si>
  <si>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</si>
  <si>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</si>
  <si>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</si>
  <si>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</si>
  <si>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</si>
  <si>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</si>
  <si>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</si>
  <si>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</si>
  <si>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</si>
  <si>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</si>
  <si>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</si>
  <si>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</si>
  <si>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</si>
  <si>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</si>
  <si>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</si>
  <si>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</si>
  <si>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</si>
  <si>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</si>
  <si>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</si>
  <si>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</si>
  <si>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</si>
  <si>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</si>
  <si>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</si>
  <si>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</si>
  <si>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</si>
  <si>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</si>
  <si>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</si>
  <si>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</si>
  <si>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</si>
  <si>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</si>
  <si>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</si>
  <si>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</si>
  <si>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</si>
  <si>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</si>
  <si>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</si>
  <si>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</si>
  <si>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</si>
  <si>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</si>
  <si>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</si>
  <si>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</si>
  <si>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</si>
  <si>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</si>
  <si>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</si>
  <si>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</si>
  <si>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</si>
  <si>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</si>
  <si>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</si>
  <si>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</si>
  <si>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</si>
  <si>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</si>
  <si>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</si>
  <si>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</si>
  <si>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</si>
  <si>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</si>
  <si>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</si>
  <si>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</si>
  <si>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</si>
  <si>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</si>
  <si>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</si>
  <si>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</si>
  <si>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</si>
  <si>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</si>
  <si>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</si>
  <si>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</si>
  <si>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</si>
  <si>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</si>
  <si>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</si>
  <si>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</si>
  <si>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</si>
  <si>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</si>
  <si>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</si>
  <si>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</si>
  <si>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</si>
  <si>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</si>
  <si>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</si>
  <si>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</si>
  <si>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</si>
  <si>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</si>
  <si>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</si>
  <si>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</si>
  <si>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</si>
  <si>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</si>
  <si>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</si>
  <si>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</si>
  <si>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</si>
  <si>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</si>
  <si>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</si>
  <si>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</si>
  <si>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</si>
  <si>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</si>
  <si>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</si>
  <si>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</si>
  <si>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</si>
  <si>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</si>
  <si>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</si>
  <si>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</si>
  <si>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</si>
  <si>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</si>
  <si>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</si>
  <si>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</si>
  <si>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</si>
  <si>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</si>
  <si>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</si>
  <si>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</si>
  <si>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</si>
  <si>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</si>
  <si>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</si>
  <si>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</si>
  <si>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</si>
  <si>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</si>
  <si>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</si>
  <si>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</si>
  <si>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</si>
  <si>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</si>
  <si>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</si>
  <si>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</si>
  <si>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</si>
  <si>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</si>
  <si>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</si>
  <si>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</si>
  <si>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</si>
  <si>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</si>
  <si>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</si>
  <si>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</si>
  <si>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</si>
  <si>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</si>
  <si>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</si>
  <si>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</si>
  <si>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</si>
  <si>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</si>
  <si>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</si>
  <si>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</si>
  <si>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</si>
  <si>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</si>
  <si>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</si>
  <si>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</si>
  <si>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</si>
  <si>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</si>
  <si>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</si>
  <si>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</si>
  <si>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</si>
  <si>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</si>
  <si>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</si>
  <si>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</si>
  <si>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</si>
  <si>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</si>
  <si>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</si>
  <si>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</si>
  <si>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</si>
  <si>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</si>
  <si>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</si>
  <si>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</si>
  <si>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</si>
  <si>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</si>
  <si>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</si>
  <si>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</si>
  <si>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</si>
  <si>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</si>
  <si>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</si>
  <si>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</si>
  <si>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</si>
  <si>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</si>
  <si>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</si>
  <si>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</si>
  <si>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</si>
  <si>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</si>
  <si>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</si>
  <si>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</si>
  <si>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</si>
  <si>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</si>
  <si>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</si>
  <si>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</si>
  <si>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</si>
  <si>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</si>
  <si>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</si>
  <si>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</si>
  <si>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</si>
  <si>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</si>
  <si>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</si>
  <si>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</si>
  <si>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</si>
  <si>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</si>
  <si>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</si>
  <si>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</si>
  <si>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</si>
  <si>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</si>
  <si>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</si>
  <si>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</si>
  <si>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</si>
  <si>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</si>
  <si>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</si>
  <si>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</si>
  <si>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</si>
  <si>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</si>
  <si>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</si>
  <si>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</si>
  <si>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</si>
  <si>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</si>
  <si>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</si>
  <si>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</si>
  <si>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</si>
  <si>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</si>
  <si>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</si>
  <si>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</si>
  <si>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</si>
  <si>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</si>
  <si>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</si>
  <si>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</si>
  <si>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</si>
  <si>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</si>
  <si>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</si>
  <si>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</si>
  <si>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</si>
  <si>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</si>
  <si>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</si>
  <si>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</si>
  <si>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</si>
  <si>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</si>
  <si>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</si>
  <si>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</si>
  <si>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</si>
  <si>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</si>
  <si>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</si>
  <si>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</si>
  <si>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</si>
  <si>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</si>
  <si>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</si>
  <si>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</si>
  <si>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</si>
  <si>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</si>
  <si>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</si>
  <si>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</si>
  <si>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</si>
  <si>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</si>
  <si>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</si>
  <si>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</si>
  <si>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</si>
  <si>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</si>
  <si>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</si>
  <si>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</si>
  <si>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</si>
  <si>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</si>
  <si>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</si>
  <si>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</si>
  <si>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</si>
  <si>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</si>
  <si>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</si>
  <si>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</si>
  <si>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</si>
  <si>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</si>
  <si>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</si>
  <si>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</si>
  <si>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</si>
  <si>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</si>
  <si>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</si>
  <si>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</si>
  <si>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</si>
  <si>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</si>
  <si>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</si>
  <si>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</si>
  <si>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</si>
  <si>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</si>
  <si>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</si>
  <si>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</si>
  <si>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</si>
  <si>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</si>
  <si>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</si>
  <si>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</si>
  <si>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</si>
  <si>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</si>
  <si>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</si>
  <si>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</si>
  <si>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</si>
  <si>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</si>
  <si>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</si>
  <si>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</si>
  <si>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</si>
  <si>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</si>
  <si>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</si>
  <si>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</si>
  <si>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</si>
  <si>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</si>
  <si>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</si>
  <si>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</si>
  <si>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</si>
  <si>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</si>
  <si>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</si>
  <si>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</si>
  <si>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</si>
  <si>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</si>
  <si>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</si>
  <si>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</si>
  <si>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</si>
  <si>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</si>
  <si>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</si>
  <si>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</si>
  <si>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</si>
  <si>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</si>
  <si>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</si>
  <si>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</si>
  <si>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</si>
  <si>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</si>
  <si>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</si>
  <si>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</si>
  <si>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</si>
  <si>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</si>
  <si>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</si>
  <si>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</si>
  <si>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</si>
  <si>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</si>
  <si>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</si>
  <si>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</si>
  <si>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</si>
  <si>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</si>
  <si>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</si>
  <si>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</si>
  <si>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</si>
  <si>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</si>
  <si>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</si>
  <si>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</si>
  <si>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</si>
  <si>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</si>
  <si>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</si>
  <si>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</si>
  <si>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</si>
  <si>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</si>
  <si>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</si>
  <si>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</si>
  <si>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</si>
  <si>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</si>
  <si>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</si>
  <si>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</si>
  <si>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</si>
  <si>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</si>
  <si>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</si>
  <si>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</si>
  <si>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</si>
  <si>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</si>
  <si>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</si>
  <si>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</si>
  <si>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</si>
  <si>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</si>
  <si>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</si>
  <si>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</si>
  <si>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</si>
  <si>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</si>
  <si>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</si>
  <si>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</si>
  <si>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</si>
  <si>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</si>
  <si>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</si>
  <si>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</si>
  <si>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</si>
  <si>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</si>
  <si>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</si>
  <si>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</si>
  <si>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</si>
  <si>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</si>
  <si>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</si>
  <si>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</si>
  <si>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</si>
  <si>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</si>
  <si>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</si>
  <si>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</si>
  <si>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</si>
  <si>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</si>
  <si>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</si>
  <si>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</si>
  <si>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</si>
  <si>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</si>
  <si>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</si>
  <si>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</si>
  <si>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</si>
  <si>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</si>
  <si>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</si>
  <si>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</si>
  <si>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</si>
  <si>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</si>
  <si>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</si>
  <si>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</si>
  <si>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</si>
  <si>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</si>
  <si>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</si>
  <si>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</si>
  <si>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</si>
  <si>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</si>
  <si>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</si>
  <si>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</si>
  <si>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</si>
  <si>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</si>
  <si>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</si>
  <si>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</si>
  <si>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</si>
  <si>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</si>
  <si>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</si>
  <si>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</si>
  <si>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</si>
  <si>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</si>
  <si>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</si>
  <si>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</si>
  <si>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</si>
  <si>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</si>
  <si>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</si>
  <si>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</si>
  <si>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</si>
  <si>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</si>
  <si>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</si>
  <si>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</si>
  <si>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</si>
  <si>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</si>
  <si>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</si>
  <si>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</si>
  <si>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</si>
  <si>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</si>
  <si>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</si>
  <si>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</si>
  <si>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</si>
  <si>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</si>
  <si>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</si>
  <si>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</si>
  <si>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</si>
  <si>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</si>
  <si>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</si>
  <si>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</si>
  <si>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</si>
  <si>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</si>
  <si>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</si>
  <si>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</si>
  <si>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</si>
  <si>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</si>
  <si>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</si>
  <si>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</si>
  <si>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</si>
  <si>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</si>
  <si>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</si>
  <si>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</si>
  <si>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</si>
  <si>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</si>
  <si>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</si>
  <si>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</si>
  <si>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</si>
  <si>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</si>
  <si>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</si>
  <si>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</si>
  <si>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</si>
  <si>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</si>
  <si>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</si>
  <si>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</si>
  <si>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</si>
  <si>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</si>
  <si>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</si>
  <si>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</si>
  <si>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</si>
  <si>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</si>
  <si>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</si>
  <si>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</si>
  <si>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</si>
  <si>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</si>
  <si>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</si>
  <si>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</si>
  <si>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</si>
  <si>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</si>
  <si>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</si>
  <si>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</si>
  <si>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</si>
  <si>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</si>
  <si>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</si>
  <si>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</si>
  <si>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</si>
  <si>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</si>
  <si>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</si>
  <si>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</si>
  <si>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</si>
  <si>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</si>
  <si>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</si>
  <si>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</si>
  <si>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</si>
  <si>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</si>
  <si>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</si>
  <si>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</si>
  <si>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</si>
  <si>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</si>
  <si>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</si>
  <si>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</si>
  <si>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</si>
  <si>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</si>
  <si>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</si>
  <si>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</si>
  <si>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</si>
  <si>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</si>
  <si>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</si>
  <si>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</si>
  <si>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</si>
  <si>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</si>
  <si>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</si>
  <si>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</si>
  <si>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</si>
  <si>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</si>
  <si>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</si>
  <si>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</si>
  <si>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</si>
  <si>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</si>
  <si>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</si>
  <si>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</si>
  <si>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</si>
  <si>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</si>
  <si>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</si>
  <si>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</si>
  <si>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</si>
  <si>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</si>
  <si>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</si>
  <si>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</si>
  <si>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</si>
  <si>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</si>
  <si>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</si>
  <si>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</si>
  <si>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</si>
  <si>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</si>
  <si>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</si>
  <si>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</si>
  <si>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</si>
  <si>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</si>
  <si>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</si>
  <si>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</si>
  <si>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</si>
  <si>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</si>
  <si>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</si>
  <si>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</si>
  <si>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</si>
  <si>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</si>
  <si>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</si>
  <si>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</si>
  <si>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</si>
  <si>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</si>
  <si>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</si>
  <si>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</si>
  <si>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</si>
  <si>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</si>
  <si>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</si>
  <si>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</si>
  <si>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</si>
  <si>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</si>
  <si>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</si>
  <si>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</si>
  <si>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</si>
  <si>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</si>
  <si>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</si>
  <si>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</si>
  <si>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</si>
  <si>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</si>
  <si>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</si>
  <si>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</si>
  <si>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</si>
  <si>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</si>
  <si>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</si>
  <si>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</si>
  <si>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</si>
  <si>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</si>
  <si>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</si>
  <si>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</si>
  <si>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</si>
  <si>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</si>
  <si>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</si>
  <si>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</si>
  <si>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</si>
  <si>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</si>
  <si>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</si>
  <si>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</si>
  <si>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</si>
  <si>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</si>
  <si>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</si>
  <si>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</si>
  <si>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</si>
  <si>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</si>
  <si>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</si>
  <si>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</si>
  <si>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</si>
  <si>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</si>
  <si>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</si>
  <si>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</si>
  <si>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</si>
  <si>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</si>
  <si>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</si>
  <si>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</si>
  <si>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</si>
  <si>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</si>
  <si>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</si>
  <si>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</si>
  <si>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</si>
  <si>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</si>
  <si>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</si>
  <si>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</si>
  <si>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</si>
  <si>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</si>
  <si>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</si>
  <si>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</si>
  <si>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</si>
  <si>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</si>
  <si>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</si>
  <si>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</si>
  <si>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</si>
  <si>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</si>
  <si>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</si>
  <si>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</si>
  <si>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</si>
  <si>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</si>
  <si>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</si>
  <si>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</si>
  <si>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</si>
  <si>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</si>
  <si>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</si>
  <si>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</si>
  <si>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</si>
  <si>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</si>
  <si>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</si>
  <si>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</si>
  <si>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</si>
  <si>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</si>
  <si>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</si>
  <si>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</si>
  <si>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</si>
  <si>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</si>
  <si>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</si>
  <si>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</si>
  <si>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</si>
  <si>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</si>
  <si>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</si>
  <si>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</si>
  <si>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</si>
  <si>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</si>
  <si>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</si>
  <si>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</si>
  <si>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</si>
  <si>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</si>
  <si>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</si>
  <si>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</si>
  <si>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</si>
  <si>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</si>
  <si>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</si>
  <si>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</si>
  <si>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</si>
  <si>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</si>
  <si>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</si>
  <si>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</si>
  <si>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</si>
  <si>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</si>
  <si>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</si>
  <si>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</si>
  <si>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</si>
  <si>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</si>
  <si>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</si>
  <si>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</si>
  <si>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</si>
  <si>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</si>
  <si>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</si>
  <si>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</si>
  <si>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</si>
  <si>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</si>
  <si>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</si>
  <si>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</si>
  <si>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</si>
  <si>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</si>
  <si>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</si>
  <si>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</si>
  <si>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</si>
  <si>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</si>
  <si>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</si>
  <si>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</si>
  <si>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</si>
  <si>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</si>
  <si>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</si>
  <si>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</si>
  <si>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</si>
  <si>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</si>
  <si>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</si>
  <si>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</si>
  <si>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</si>
  <si>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</si>
  <si>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</si>
  <si>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</si>
  <si>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</si>
  <si>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</si>
  <si>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</si>
  <si>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</si>
  <si>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</si>
  <si>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</si>
  <si>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</si>
  <si>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</si>
  <si>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</si>
  <si>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</si>
  <si>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</si>
  <si>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</si>
  <si>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</si>
  <si>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</si>
  <si>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</si>
  <si>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</si>
  <si>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</si>
  <si>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</si>
  <si>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</si>
  <si>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</si>
  <si>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</si>
  <si>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</si>
  <si>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</si>
  <si>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</si>
  <si>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</si>
  <si>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</si>
  <si>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</si>
  <si>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</si>
  <si>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</si>
  <si>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</si>
  <si>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</si>
  <si>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</si>
  <si>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</si>
  <si>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</si>
  <si>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</si>
  <si>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</si>
  <si>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</si>
  <si>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</si>
  <si>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</si>
  <si>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</si>
  <si>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</si>
  <si>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</si>
  <si>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</si>
  <si>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</si>
  <si>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</si>
  <si>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</si>
  <si>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</si>
  <si>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</si>
  <si>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</si>
  <si>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</si>
  <si>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</si>
  <si>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</si>
  <si>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</si>
  <si>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</si>
  <si>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</si>
  <si>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</si>
  <si>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</si>
  <si>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</si>
  <si>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</si>
  <si>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</si>
  <si>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</si>
  <si>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</si>
  <si>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</si>
  <si>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</si>
  <si>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</si>
  <si>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</si>
  <si>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</si>
  <si>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</si>
  <si>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</si>
  <si>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</si>
  <si>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</si>
  <si>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</si>
  <si>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</si>
  <si>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</si>
  <si>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</si>
  <si>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</si>
  <si>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</si>
  <si>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</si>
  <si>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</si>
  <si>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</si>
  <si>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</si>
  <si>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</si>
  <si>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</si>
  <si>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</si>
  <si>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</si>
  <si>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</si>
  <si>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</si>
  <si>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</si>
  <si>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</si>
  <si>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</si>
  <si>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</si>
  <si>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</si>
  <si>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</si>
  <si>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</si>
  <si>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</si>
  <si>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</si>
  <si>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</si>
  <si>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</si>
  <si>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</si>
  <si>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</si>
  <si>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</si>
  <si>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</si>
  <si>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</si>
  <si>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</si>
  <si>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</si>
  <si>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</si>
  <si>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</si>
  <si>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</si>
  <si>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</si>
  <si>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</si>
  <si>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</si>
  <si>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</si>
  <si>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</si>
  <si>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</si>
  <si>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</si>
  <si>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</si>
  <si>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</si>
  <si>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</si>
  <si>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</si>
  <si>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</si>
  <si>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</si>
  <si>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</si>
  <si>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</si>
  <si>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</si>
  <si>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</si>
  <si>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</si>
  <si>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</si>
  <si>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</si>
  <si>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</si>
  <si>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</si>
  <si>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</si>
  <si>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</si>
  <si>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</si>
  <si>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</si>
  <si>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</si>
  <si>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</si>
  <si>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</si>
  <si>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</si>
  <si>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</si>
  <si>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</si>
  <si>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</si>
  <si>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</si>
  <si>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</si>
  <si>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</si>
  <si>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</si>
  <si>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</si>
  <si>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</si>
  <si>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</si>
  <si>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</si>
  <si>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</si>
  <si>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</si>
  <si>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</si>
  <si>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</si>
  <si>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</si>
  <si>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</si>
  <si>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</si>
  <si>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</si>
  <si>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</si>
  <si>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</si>
  <si>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</si>
  <si>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</si>
  <si>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</si>
  <si>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</si>
  <si>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</si>
  <si>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</si>
  <si>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</si>
  <si>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</si>
  <si>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</si>
  <si>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</si>
  <si>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</si>
  <si>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</si>
  <si>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</si>
  <si>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</si>
  <si>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</si>
  <si>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</si>
  <si>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</si>
  <si>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</si>
  <si>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</si>
  <si>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</si>
  <si>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</si>
  <si>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</si>
  <si>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</si>
  <si>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</si>
  <si>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</si>
  <si>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</si>
  <si>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</si>
  <si>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</si>
  <si>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</si>
  <si>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</si>
  <si>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</si>
  <si>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</si>
  <si>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</si>
  <si>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</si>
  <si>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</si>
  <si>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</si>
  <si>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</si>
  <si>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</si>
  <si>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</si>
  <si>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</si>
  <si>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</si>
  <si>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</si>
  <si>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</si>
  <si>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</si>
  <si>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</si>
  <si>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</si>
  <si>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</si>
  <si>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</si>
  <si>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</si>
  <si>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</si>
  <si>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</si>
  <si>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</si>
  <si>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</si>
  <si>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</si>
  <si>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</si>
  <si>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</si>
  <si>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</si>
  <si>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</si>
  <si>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</si>
  <si>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</si>
  <si>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</si>
  <si>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</si>
  <si>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</si>
  <si>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</si>
  <si>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</si>
  <si>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</si>
  <si>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</si>
  <si>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</si>
  <si>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</si>
  <si>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</si>
  <si>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</si>
  <si>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</si>
  <si>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</si>
  <si>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</si>
  <si>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</si>
  <si>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</si>
  <si>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</si>
  <si>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</si>
  <si>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</si>
  <si>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</si>
  <si>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</si>
  <si>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</si>
  <si>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</si>
  <si>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</si>
  <si>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</si>
  <si>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</si>
  <si>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</si>
  <si>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</si>
  <si>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</si>
  <si>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</si>
  <si>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</si>
  <si>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</si>
  <si>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</si>
  <si>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</si>
  <si>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</si>
  <si>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</si>
  <si>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</si>
  <si>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</si>
  <si>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</si>
  <si>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</si>
  <si>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</si>
  <si>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</si>
  <si>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</si>
  <si>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</si>
  <si>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</si>
  <si>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</si>
  <si>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</si>
  <si>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</si>
  <si>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</si>
  <si>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</si>
  <si>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</si>
  <si>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</si>
  <si>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</si>
  <si>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</si>
  <si>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</si>
  <si>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</si>
  <si>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</si>
  <si>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</si>
  <si>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</si>
  <si>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</si>
  <si>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</si>
  <si>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</si>
  <si>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</si>
  <si>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</si>
  <si>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</si>
  <si>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</si>
  <si>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</si>
  <si>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</si>
  <si>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</si>
  <si>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</si>
  <si>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</si>
  <si>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</si>
  <si>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</si>
  <si>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</si>
  <si>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</si>
  <si>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</si>
  <si>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</si>
  <si>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</si>
  <si>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</si>
  <si>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</si>
  <si>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</si>
  <si>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</si>
  <si>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</si>
  <si>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</si>
  <si>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</si>
  <si>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</si>
  <si>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</si>
  <si>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</si>
  <si>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</si>
  <si>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</si>
  <si>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</si>
  <si>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</si>
  <si>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</si>
  <si>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</si>
  <si>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</si>
  <si>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</si>
  <si>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</si>
  <si>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</si>
  <si>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</si>
  <si>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</si>
  <si>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</si>
  <si>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</si>
  <si>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</si>
  <si>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</si>
  <si>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</si>
  <si>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</si>
  <si>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</si>
  <si>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</si>
  <si>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</si>
  <si>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</si>
  <si>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</si>
  <si>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</si>
  <si>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</si>
  <si>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</si>
  <si>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</si>
  <si>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</si>
  <si>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</si>
  <si>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</si>
  <si>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</si>
  <si>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</si>
  <si>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</si>
  <si>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</si>
  <si>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</si>
  <si>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</si>
  <si>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</si>
  <si>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</si>
  <si>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</si>
  <si>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</si>
  <si>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</si>
  <si>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</si>
  <si>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</si>
  <si>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</si>
  <si>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</si>
  <si>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</si>
  <si>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</si>
  <si>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</si>
  <si>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</si>
  <si>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</si>
  <si>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</si>
  <si>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</si>
  <si>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</si>
  <si>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</si>
  <si>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</si>
  <si>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</si>
  <si>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</si>
  <si>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</si>
  <si>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</si>
  <si>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</si>
  <si>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</si>
  <si>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</si>
  <si>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</si>
  <si>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</si>
  <si>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</si>
  <si>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</si>
  <si>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</si>
  <si>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</si>
  <si>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</si>
  <si>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</si>
  <si>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</si>
  <si>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</si>
  <si>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</si>
  <si>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</si>
  <si>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</si>
  <si>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</si>
  <si>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</si>
  <si>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</si>
  <si>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</si>
  <si>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</si>
  <si>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</si>
  <si>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</si>
  <si>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</si>
  <si>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</si>
  <si>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</si>
  <si>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</si>
  <si>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</si>
  <si>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</si>
  <si>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</si>
  <si>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</si>
  <si>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</si>
  <si>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</si>
  <si>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</si>
  <si>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</si>
  <si>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</si>
  <si>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</si>
  <si>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</si>
  <si>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</si>
  <si>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</si>
  <si>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</si>
  <si>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</si>
  <si>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</si>
  <si>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</si>
  <si>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</si>
  <si>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</si>
  <si>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</si>
  <si>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</si>
  <si>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</si>
  <si>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</si>
  <si>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</si>
  <si>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</si>
  <si>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</si>
  <si>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</si>
  <si>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</si>
  <si>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</si>
  <si>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</si>
  <si>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</si>
  <si>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</si>
  <si>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</si>
  <si>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</si>
  <si>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</si>
  <si>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</si>
  <si>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</si>
  <si>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</si>
  <si>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</si>
  <si>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</si>
  <si>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</si>
  <si>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</si>
  <si>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</si>
  <si>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</si>
  <si>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</si>
  <si>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</si>
  <si>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</si>
  <si>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</si>
  <si>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</si>
  <si>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</si>
  <si>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</si>
  <si>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</si>
  <si>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</si>
  <si>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</si>
  <si>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</si>
  <si>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</si>
  <si>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</si>
  <si>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</si>
  <si>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</si>
  <si>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</si>
  <si>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</si>
  <si>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</si>
  <si>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</si>
  <si>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</si>
  <si>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</si>
  <si>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</si>
  <si>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</si>
  <si>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</si>
  <si>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</si>
  <si>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</si>
  <si>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</si>
  <si>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</si>
  <si>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</si>
  <si>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</si>
  <si>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</si>
  <si>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</si>
  <si>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</si>
  <si>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</si>
  <si>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</si>
  <si>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</si>
  <si>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</si>
  <si>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</si>
  <si>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</si>
  <si>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</si>
  <si>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</si>
  <si>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</si>
  <si>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</si>
  <si>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</si>
  <si>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</si>
  <si>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</si>
  <si>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</si>
  <si>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</si>
  <si>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</si>
  <si>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</si>
  <si>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</si>
  <si>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</si>
  <si>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</si>
  <si>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</si>
  <si>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</si>
  <si>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</si>
  <si>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</si>
  <si>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</si>
  <si>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</si>
  <si>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</si>
  <si>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</si>
  <si>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</si>
  <si>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</si>
  <si>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</si>
  <si>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</si>
  <si>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</si>
  <si>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</si>
  <si>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</si>
  <si>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</si>
  <si>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</si>
  <si>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</si>
  <si>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</si>
  <si>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</si>
  <si>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</si>
  <si>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</si>
  <si>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</si>
  <si>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</si>
  <si>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</si>
  <si>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</si>
  <si>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</si>
  <si>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</si>
  <si>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</si>
  <si>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</si>
  <si>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</si>
  <si>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</si>
  <si>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</si>
  <si>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</si>
  <si>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</si>
  <si>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</si>
  <si>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</si>
  <si>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</si>
  <si>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</si>
  <si>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</si>
  <si>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</si>
  <si>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</si>
  <si>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</si>
  <si>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</si>
  <si>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</si>
  <si>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</si>
  <si>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</si>
  <si>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</si>
  <si>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</si>
  <si>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</si>
  <si>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</si>
  <si>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</si>
  <si>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</si>
  <si>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</si>
  <si>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</si>
  <si>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</si>
  <si>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</si>
  <si>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</si>
  <si>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</si>
  <si>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</si>
  <si>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</si>
  <si>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</si>
  <si>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</si>
  <si>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</si>
  <si>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</si>
  <si>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</si>
  <si>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</si>
  <si>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</si>
  <si>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</si>
  <si>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</si>
  <si>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</si>
  <si>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</si>
  <si>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</si>
  <si>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</si>
  <si>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</si>
  <si>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</si>
  <si>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</si>
  <si>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</si>
  <si>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</si>
  <si>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</si>
  <si>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</si>
  <si>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</si>
  <si>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</si>
  <si>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</si>
  <si>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</si>
  <si>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</si>
  <si>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</si>
  <si>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</si>
  <si>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</si>
  <si>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</si>
  <si>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</si>
  <si>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</si>
  <si>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</si>
  <si>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</si>
  <si>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</si>
  <si>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</si>
  <si>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</si>
  <si>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</si>
  <si>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</si>
  <si>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</si>
  <si>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</si>
  <si>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</si>
  <si>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</si>
  <si>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</si>
  <si>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</si>
  <si>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</si>
  <si>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</si>
  <si>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</si>
  <si>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</si>
  <si>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</si>
  <si>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</si>
  <si>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</si>
  <si>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</si>
  <si>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</si>
  <si>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</si>
  <si>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</si>
  <si>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</si>
  <si>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</si>
  <si>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</si>
  <si>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</si>
  <si>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</si>
  <si>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</si>
  <si>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</si>
  <si>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</si>
  <si>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</si>
  <si>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</si>
  <si>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</si>
  <si>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</si>
  <si>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</si>
  <si>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</si>
  <si>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</si>
  <si>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</si>
  <si>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</si>
  <si>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</si>
  <si>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</si>
  <si>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</si>
  <si>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</si>
  <si>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</si>
  <si>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</si>
  <si>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</si>
  <si>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</si>
  <si>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</si>
  <si>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</si>
  <si>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</si>
  <si>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</si>
  <si>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</si>
  <si>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</si>
  <si>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</si>
  <si>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</si>
  <si>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</si>
  <si>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</si>
  <si>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</si>
  <si>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</si>
  <si>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</si>
  <si>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</si>
  <si>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</si>
  <si>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</si>
  <si>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</si>
  <si>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</si>
  <si>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</si>
  <si>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</si>
  <si>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</si>
  <si>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</si>
  <si>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</si>
  <si>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</si>
  <si>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</si>
  <si>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</si>
  <si>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</si>
  <si>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</si>
  <si>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</si>
  <si>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</si>
  <si>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</si>
  <si>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</si>
  <si>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</si>
  <si>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</si>
  <si>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</si>
  <si>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</si>
  <si>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</si>
  <si>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</si>
  <si>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</si>
  <si>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</si>
  <si>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</si>
  <si>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</si>
  <si>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</si>
  <si>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</si>
  <si>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</si>
  <si>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</si>
  <si>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</si>
  <si>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</si>
  <si>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</si>
  <si>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</si>
  <si>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</si>
  <si>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</si>
  <si>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</si>
  <si>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</si>
  <si>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</si>
  <si>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</si>
  <si>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</si>
  <si>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</si>
  <si>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</si>
  <si>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</si>
  <si>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</si>
  <si>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</si>
  <si>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</si>
  <si>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</si>
  <si>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</si>
  <si>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</si>
  <si>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</si>
  <si>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</si>
  <si>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</si>
  <si>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</si>
  <si>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</si>
  <si>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</si>
  <si>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</si>
  <si>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</si>
  <si>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</si>
  <si>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</si>
  <si>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</si>
  <si>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</si>
  <si>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</si>
  <si>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</si>
  <si>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</si>
  <si>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</si>
  <si>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</si>
  <si>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</si>
  <si>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</si>
  <si>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</si>
  <si>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</si>
  <si>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</si>
  <si>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</si>
  <si>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</si>
  <si>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</si>
  <si>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</si>
  <si>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</si>
  <si>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</si>
  <si>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</si>
  <si>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</si>
  <si>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</si>
  <si>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</si>
  <si>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</si>
  <si>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</si>
  <si>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</si>
  <si>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</si>
  <si>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</si>
  <si>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</si>
  <si>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</si>
  <si>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</si>
  <si>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</si>
  <si>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</si>
  <si>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</si>
  <si>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</si>
  <si>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</si>
  <si>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</si>
  <si>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</si>
  <si>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</si>
  <si>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</si>
  <si>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</si>
  <si>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</si>
  <si>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</si>
  <si>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</si>
  <si>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</si>
  <si>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</si>
  <si>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</si>
  <si>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</si>
  <si>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</si>
  <si>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</si>
  <si>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</si>
  <si>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</si>
  <si>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</si>
  <si>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</si>
  <si>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</si>
  <si>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</si>
  <si>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</si>
  <si>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</si>
  <si>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</si>
  <si>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</si>
  <si>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</si>
  <si>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</si>
  <si>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</si>
  <si>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</si>
  <si>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</si>
  <si>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</si>
  <si>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</si>
  <si>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</si>
  <si>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</si>
  <si>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</si>
  <si>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</si>
  <si>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</si>
  <si>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</si>
  <si>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</si>
  <si>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</si>
  <si>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</si>
  <si>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</si>
  <si>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</si>
  <si>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</si>
  <si>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</si>
  <si>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</si>
  <si>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</si>
  <si>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</si>
  <si>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</si>
  <si>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</si>
  <si>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</si>
  <si>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</si>
  <si>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</si>
  <si>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</si>
  <si>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</si>
  <si>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</si>
  <si>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</si>
  <si>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</si>
  <si>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</si>
  <si>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</si>
  <si>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</si>
  <si>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</si>
  <si>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</si>
  <si>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</si>
  <si>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</si>
  <si>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</si>
  <si>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</si>
  <si>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</si>
  <si>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</si>
  <si>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</si>
  <si>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</si>
  <si>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</si>
  <si>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</si>
  <si>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</si>
  <si>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</si>
  <si>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</si>
  <si>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</si>
  <si>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</si>
  <si>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</si>
  <si>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</si>
  <si>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</si>
  <si>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</si>
  <si>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</si>
  <si>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</si>
  <si>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</si>
  <si>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</si>
  <si>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</si>
  <si>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</si>
  <si>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</si>
  <si>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</si>
  <si>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</si>
  <si>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</si>
  <si>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</si>
  <si>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</si>
  <si>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</si>
  <si>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</si>
  <si>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</si>
  <si>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</si>
  <si>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</si>
  <si>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</si>
  <si>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</si>
  <si>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</si>
  <si>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</si>
  <si>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</si>
  <si>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</si>
  <si>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</si>
  <si>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</si>
  <si>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</si>
  <si>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</si>
  <si>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</si>
  <si>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</si>
  <si>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</si>
  <si>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</si>
  <si>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</si>
  <si>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</si>
  <si>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</si>
  <si>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</si>
  <si>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</si>
  <si>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</si>
  <si>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</si>
  <si>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</si>
  <si>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</si>
  <si>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</si>
  <si>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</si>
  <si>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</si>
  <si>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</si>
  <si>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</si>
  <si>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</si>
  <si>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</si>
  <si>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</si>
  <si>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</si>
  <si>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</si>
  <si>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</si>
  <si>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</si>
  <si>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</si>
  <si>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</si>
  <si>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</si>
  <si>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</si>
  <si>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</si>
  <si>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</si>
  <si>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</si>
  <si>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</si>
  <si>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</si>
  <si>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</si>
  <si>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</si>
  <si>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</si>
  <si>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</si>
  <si>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</si>
  <si>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</si>
  <si>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</si>
  <si>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</si>
  <si>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</si>
  <si>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</si>
  <si>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</si>
  <si>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</si>
  <si>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</si>
  <si>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</si>
  <si>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</si>
  <si>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</si>
  <si>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</si>
  <si>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</si>
  <si>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</si>
  <si>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</si>
  <si>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</si>
  <si>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</si>
  <si>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</si>
  <si>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</si>
  <si>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</si>
  <si>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</si>
  <si>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</si>
  <si>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</si>
  <si>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</si>
  <si>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</si>
  <si>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</si>
  <si>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</si>
  <si>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</si>
  <si>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</si>
  <si>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</si>
  <si>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</si>
  <si>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</si>
  <si>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</si>
  <si>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</si>
  <si>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</si>
  <si>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</si>
  <si>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</si>
  <si>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</si>
  <si>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</si>
  <si>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</si>
  <si>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</si>
  <si>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</si>
  <si>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</si>
  <si>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</si>
  <si>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</si>
  <si>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</si>
  <si>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</si>
  <si>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</si>
  <si>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</si>
  <si>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</si>
  <si>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</si>
  <si>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</si>
  <si>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</si>
  <si>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</si>
  <si>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</si>
  <si>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</si>
  <si>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</si>
  <si>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</si>
  <si>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</si>
  <si>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</si>
  <si>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</si>
  <si>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</si>
  <si>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</si>
  <si>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</si>
  <si>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</si>
  <si>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</si>
  <si>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</si>
  <si>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</si>
  <si>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</si>
  <si>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</si>
  <si>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</si>
  <si>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</si>
  <si>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</si>
  <si>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</si>
  <si>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</si>
  <si>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</si>
  <si>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</si>
  <si>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</si>
  <si>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</si>
  <si>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</si>
  <si>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</si>
  <si>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</si>
  <si>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</si>
  <si>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</si>
  <si>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</si>
  <si>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</si>
  <si>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</si>
  <si>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</si>
  <si>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</si>
  <si>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</si>
  <si>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</si>
  <si>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</si>
  <si>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</si>
  <si>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</si>
  <si>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</si>
  <si>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</si>
  <si>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</si>
  <si>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</si>
  <si>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</si>
  <si>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</si>
  <si>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</si>
  <si>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</si>
  <si>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</si>
  <si>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</si>
  <si>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</si>
  <si>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</si>
  <si>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</si>
  <si>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</si>
  <si>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</si>
  <si>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</si>
  <si>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</si>
  <si>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</si>
  <si>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</si>
  <si>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</si>
  <si>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</si>
  <si>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</si>
  <si>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</si>
  <si>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</si>
  <si>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</si>
  <si>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</si>
  <si>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</si>
  <si>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</si>
  <si>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</si>
  <si>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</si>
  <si>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</si>
  <si>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</si>
  <si>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</si>
  <si>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</si>
  <si>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</si>
  <si>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</si>
  <si>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</si>
  <si>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</si>
  <si>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</si>
  <si>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</si>
  <si>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</si>
  <si>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</si>
  <si>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</si>
  <si>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</si>
  <si>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</si>
  <si>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</si>
  <si>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</si>
  <si>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</si>
  <si>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</si>
  <si>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</si>
  <si>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</si>
  <si>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</si>
  <si>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</si>
  <si>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</si>
  <si>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</si>
  <si>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</si>
  <si>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</si>
  <si>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</si>
  <si>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</si>
  <si>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</si>
  <si>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</si>
  <si>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</si>
  <si>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</si>
  <si>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</si>
  <si>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</si>
  <si>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</si>
  <si>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</si>
  <si>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</si>
  <si>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</si>
  <si>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</si>
  <si>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</si>
  <si>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</si>
  <si>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</si>
  <si>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</si>
  <si>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</si>
  <si>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</si>
  <si>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</si>
  <si>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</si>
  <si>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</si>
  <si>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</si>
  <si>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</si>
  <si>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</si>
  <si>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</si>
  <si>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</si>
  <si>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</si>
  <si>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</si>
  <si>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</si>
  <si>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</si>
  <si>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</si>
  <si>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</si>
  <si>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</si>
  <si>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</si>
  <si>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</si>
  <si>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</si>
  <si>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</si>
  <si>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</si>
  <si>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</si>
  <si>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</si>
  <si>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</si>
  <si>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</si>
  <si>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</si>
  <si>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</si>
  <si>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</si>
  <si>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</si>
  <si>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</si>
  <si>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</si>
  <si>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</si>
  <si>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</si>
  <si>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</si>
  <si>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</si>
  <si>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</si>
  <si>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</si>
  <si>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</si>
  <si>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</si>
  <si>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</si>
  <si>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</si>
  <si>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</si>
  <si>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</si>
  <si>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</si>
  <si>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</si>
  <si>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</si>
  <si>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</si>
  <si>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</si>
  <si>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</si>
  <si>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</si>
  <si>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</si>
  <si>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</si>
  <si>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</si>
  <si>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</si>
  <si>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</si>
  <si>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</si>
  <si>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</si>
  <si>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</si>
  <si>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</si>
  <si>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</si>
  <si>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</si>
  <si>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</si>
  <si>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</si>
  <si>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</si>
  <si>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</si>
  <si>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</si>
  <si>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</si>
  <si>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</si>
  <si>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</si>
  <si>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</si>
  <si>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</si>
  <si>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</si>
  <si>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</si>
  <si>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</si>
  <si>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</si>
  <si>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</si>
  <si>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</si>
  <si>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</si>
  <si>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</si>
  <si>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</si>
  <si>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</si>
  <si>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</si>
  <si>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</si>
  <si>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</si>
  <si>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</si>
  <si>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</si>
  <si>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</si>
  <si>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</si>
  <si>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</si>
  <si>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</si>
  <si>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</si>
  <si>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</si>
  <si>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</si>
  <si>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</si>
  <si>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</si>
  <si>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</si>
  <si>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</si>
  <si>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</si>
  <si>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</si>
  <si>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</si>
  <si>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</si>
  <si>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</si>
  <si>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</si>
  <si>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</si>
  <si>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</si>
  <si>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</si>
  <si>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</si>
  <si>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</si>
  <si>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</si>
  <si>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</si>
  <si>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</si>
  <si>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</si>
  <si>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</si>
  <si>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</si>
  <si>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</si>
  <si>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</si>
  <si>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</si>
  <si>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</si>
  <si>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</si>
  <si>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</si>
  <si>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</si>
  <si>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</si>
  <si>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</si>
  <si>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</si>
  <si>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</si>
  <si>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</si>
  <si>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</si>
  <si>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</si>
  <si>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</si>
  <si>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</si>
  <si>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</si>
  <si>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</si>
  <si>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</si>
  <si>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</si>
  <si>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</si>
  <si>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</si>
  <si>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</si>
  <si>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</si>
  <si>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</si>
  <si>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</si>
  <si>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</si>
  <si>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</si>
  <si>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</si>
  <si>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</si>
  <si>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</si>
  <si>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</si>
  <si>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</si>
  <si>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</si>
  <si>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</si>
  <si>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</si>
  <si>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</si>
  <si>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</si>
  <si>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</si>
  <si>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</si>
  <si>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</si>
  <si>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</si>
  <si>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</si>
  <si>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</si>
  <si>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</si>
  <si>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</si>
  <si>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</si>
  <si>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</si>
  <si>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</si>
  <si>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</si>
  <si>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</si>
  <si>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</si>
  <si>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</si>
  <si>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</si>
  <si>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</si>
  <si>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</si>
  <si>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</si>
  <si>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</si>
  <si>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</si>
  <si>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</si>
  <si>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</si>
  <si>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</si>
  <si>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</si>
  <si>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</si>
  <si>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</si>
  <si>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</si>
  <si>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</si>
  <si>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</si>
  <si>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</si>
  <si>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</si>
  <si>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</si>
  <si>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</si>
  <si>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</si>
  <si>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</si>
  <si>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</si>
  <si>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</si>
  <si>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</si>
  <si>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</si>
  <si>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</si>
  <si>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</si>
  <si>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</si>
  <si>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</si>
  <si>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</si>
  <si>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</si>
  <si>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</si>
  <si>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</si>
  <si>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</si>
  <si>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</si>
  <si>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</si>
  <si>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</si>
  <si>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</si>
  <si>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</si>
  <si>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</si>
  <si>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</si>
  <si>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</si>
  <si>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</si>
  <si>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</si>
  <si>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</si>
  <si>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</si>
  <si>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</si>
  <si>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</si>
  <si>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</si>
  <si>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</si>
  <si>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</si>
  <si>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</si>
  <si>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</si>
  <si>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</si>
  <si>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</si>
  <si>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</si>
  <si>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</si>
  <si>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</si>
  <si>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</si>
  <si>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</si>
  <si>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</si>
  <si>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</si>
  <si>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</si>
  <si>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</si>
  <si>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</si>
  <si>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</si>
  <si>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</si>
  <si>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</si>
  <si>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</si>
  <si>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</si>
  <si>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</si>
  <si>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</si>
  <si>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</si>
  <si>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</si>
  <si>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</si>
  <si>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</si>
  <si>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</si>
  <si>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</si>
  <si>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</si>
  <si>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</si>
  <si>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</si>
  <si>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</si>
  <si>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</si>
  <si>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</si>
  <si>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</si>
  <si>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</si>
  <si>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</si>
  <si>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</si>
  <si>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</si>
  <si>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</si>
  <si>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</si>
  <si>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</si>
  <si>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</si>
  <si>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</si>
  <si>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</si>
  <si>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</si>
  <si>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</si>
  <si>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</si>
  <si>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</si>
  <si>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</si>
  <si>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</si>
  <si>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</si>
  <si>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</si>
  <si>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</si>
  <si>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</si>
  <si>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</si>
  <si>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</si>
  <si>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</si>
  <si>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</si>
  <si>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</si>
  <si>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</si>
  <si>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</si>
  <si>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</si>
  <si>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</si>
  <si>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</si>
  <si>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</si>
  <si>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</si>
  <si>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</si>
  <si>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</si>
  <si>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</si>
  <si>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</si>
  <si>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</si>
  <si>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</si>
  <si>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</si>
  <si>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</si>
  <si>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</si>
  <si>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</si>
  <si>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</si>
  <si>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</si>
  <si>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</si>
  <si>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</si>
  <si>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</si>
  <si>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</si>
  <si>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</si>
  <si>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</si>
  <si>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</si>
  <si>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</si>
  <si>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</si>
  <si>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</si>
  <si>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</si>
  <si>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</si>
  <si>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</si>
  <si>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</si>
  <si>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</si>
  <si>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</si>
  <si>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</si>
  <si>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</si>
  <si>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</si>
  <si>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</si>
  <si>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</si>
  <si>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</si>
  <si>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</si>
  <si>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</si>
  <si>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</si>
  <si>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</si>
  <si>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</si>
  <si>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</si>
  <si>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</si>
  <si>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</si>
  <si>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</si>
  <si>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</si>
  <si>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</si>
  <si>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</si>
  <si>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</si>
  <si>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</si>
  <si>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</si>
  <si>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</si>
  <si>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</si>
  <si>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</si>
  <si>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</si>
  <si>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</si>
  <si>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</si>
  <si>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</si>
  <si>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</si>
  <si>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</si>
  <si>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</si>
  <si>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</si>
  <si>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</si>
  <si>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</si>
  <si>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</si>
  <si>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</si>
  <si>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</si>
  <si>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</si>
  <si>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</si>
  <si>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</si>
  <si>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</si>
  <si>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</si>
  <si>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</si>
  <si>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</si>
  <si>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</si>
  <si>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</si>
  <si>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</si>
  <si>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</si>
  <si>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</si>
  <si>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</si>
  <si>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</si>
  <si>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</si>
  <si>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</si>
  <si>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</si>
  <si>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</si>
  <si>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</si>
  <si>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</si>
  <si>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</si>
  <si>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</si>
  <si>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</si>
  <si>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</si>
  <si>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</si>
  <si>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</si>
  <si>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</si>
  <si>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</si>
  <si>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</si>
  <si>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</si>
  <si>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</si>
  <si>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</si>
  <si>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</si>
  <si>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</si>
  <si>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</si>
  <si>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</si>
  <si>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</si>
  <si>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</si>
  <si>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</si>
  <si>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</si>
  <si>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</si>
  <si>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</si>
  <si>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</si>
  <si>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</si>
  <si>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</si>
  <si>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</si>
  <si>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</si>
  <si>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</si>
  <si>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</si>
  <si>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</si>
  <si>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</si>
  <si>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</si>
  <si>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</si>
  <si>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</si>
  <si>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</si>
  <si>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</si>
  <si>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</si>
  <si>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</si>
  <si>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</si>
  <si>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</si>
  <si>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</si>
  <si>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</si>
  <si>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</si>
  <si>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</si>
  <si>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</si>
  <si>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</si>
  <si>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</si>
  <si>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</si>
  <si>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</si>
  <si>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</si>
  <si>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</si>
  <si>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</si>
  <si>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</si>
  <si>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</si>
  <si>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</si>
  <si>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</si>
  <si>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</si>
  <si>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</si>
  <si>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</si>
  <si>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</si>
  <si>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</si>
  <si>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</si>
  <si>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</si>
  <si>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</si>
  <si>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</si>
  <si>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</si>
  <si>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</si>
  <si>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</si>
  <si>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</si>
  <si>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</si>
  <si>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</si>
  <si>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</si>
  <si>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</si>
  <si>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</si>
  <si>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</si>
  <si>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</si>
  <si>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</si>
  <si>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</si>
  <si>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</si>
  <si>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</si>
  <si>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</si>
  <si>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</si>
  <si>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</si>
  <si>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</si>
  <si>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</si>
  <si>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</si>
  <si>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</si>
  <si>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</si>
  <si>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</si>
  <si>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</si>
  <si>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</si>
  <si>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</si>
  <si>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</si>
  <si>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</si>
  <si>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</si>
  <si>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</si>
  <si>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</si>
  <si>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</si>
  <si>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</si>
  <si>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</si>
  <si>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</si>
  <si>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</si>
  <si>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</si>
  <si>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</si>
  <si>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</si>
  <si>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</si>
  <si>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</si>
  <si>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</si>
  <si>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</si>
  <si>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</si>
  <si>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</si>
  <si>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</si>
  <si>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</si>
  <si>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</si>
  <si>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</si>
  <si>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</si>
  <si>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</si>
  <si>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</si>
  <si>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</si>
  <si>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</si>
  <si>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</si>
  <si>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</si>
  <si>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</si>
  <si>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</si>
  <si>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</si>
  <si>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</si>
  <si>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</si>
  <si>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</si>
  <si>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</si>
  <si>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</si>
  <si>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</si>
  <si>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</si>
  <si>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</si>
  <si>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</si>
  <si>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</si>
  <si>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</si>
  <si>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</si>
  <si>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</si>
  <si>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</si>
  <si>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</si>
  <si>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</si>
  <si>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</si>
  <si>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</si>
  <si>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</si>
  <si>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</si>
  <si>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</si>
  <si>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</si>
  <si>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</si>
  <si>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</si>
  <si>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</si>
  <si>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</si>
  <si>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</si>
  <si>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</si>
  <si>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</si>
  <si>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</si>
  <si>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</si>
  <si>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</si>
  <si>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</si>
  <si>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</si>
  <si>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</si>
  <si>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</si>
  <si>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</si>
  <si>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</si>
  <si>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</si>
  <si>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</si>
  <si>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</si>
  <si>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</si>
  <si>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</si>
  <si>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</si>
  <si>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</si>
  <si>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</si>
  <si>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</si>
  <si>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</si>
  <si>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</si>
  <si>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</si>
  <si>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</si>
  <si>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</si>
  <si>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</si>
  <si>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</si>
  <si>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</si>
  <si>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</si>
  <si>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</si>
  <si>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</si>
  <si>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</si>
  <si>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</si>
  <si>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</si>
  <si>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</si>
  <si>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</si>
  <si>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</si>
  <si>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</si>
  <si>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</si>
  <si>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</si>
  <si>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</si>
  <si>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</si>
  <si>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</si>
  <si>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</si>
  <si>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</si>
  <si>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</si>
  <si>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</si>
  <si>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</si>
  <si>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</si>
  <si>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</si>
  <si>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</si>
  <si>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</si>
  <si>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</si>
  <si>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</si>
  <si>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</si>
  <si>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</si>
  <si>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</si>
  <si>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</si>
  <si>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</si>
  <si>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</si>
  <si>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</si>
  <si>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</si>
  <si>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</si>
  <si>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</si>
  <si>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</si>
  <si>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</si>
  <si>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</si>
  <si>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</si>
  <si>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</si>
  <si>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</si>
  <si>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</si>
  <si>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</si>
  <si>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</si>
  <si>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</si>
  <si>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</si>
  <si>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</si>
  <si>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</si>
  <si>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</si>
  <si>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</si>
  <si>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</si>
  <si>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</si>
  <si>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</si>
  <si>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</si>
  <si>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</si>
  <si>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</si>
  <si>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</si>
  <si>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</si>
  <si>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</si>
  <si>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</si>
  <si>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</si>
  <si>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</si>
  <si>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</si>
  <si>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</si>
  <si>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</si>
  <si>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</si>
  <si>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</si>
  <si>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</si>
  <si>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</si>
  <si>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</si>
  <si>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</si>
  <si>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</si>
  <si>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</si>
  <si>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</si>
  <si>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</si>
  <si>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</si>
  <si>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</si>
  <si>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</si>
  <si>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</si>
  <si>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</si>
  <si>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</si>
  <si>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</si>
  <si>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</si>
  <si>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</si>
  <si>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</si>
  <si>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</si>
  <si>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</si>
  <si>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</si>
  <si>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</si>
  <si>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</si>
  <si>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</si>
  <si>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</si>
  <si>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</si>
  <si>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</si>
  <si>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</si>
  <si>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</si>
  <si>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</si>
  <si>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</si>
  <si>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</si>
  <si>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</si>
  <si>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</si>
  <si>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</si>
  <si>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</si>
  <si>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</si>
  <si>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</si>
  <si>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</si>
  <si>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</si>
  <si>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</si>
  <si>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</si>
  <si>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</si>
  <si>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</si>
  <si>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</si>
  <si>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</si>
  <si>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</si>
  <si>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</si>
  <si>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</si>
  <si>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</si>
  <si>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</si>
  <si>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</si>
  <si>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</si>
  <si>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</si>
  <si>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</si>
  <si>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</si>
  <si>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</si>
  <si>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</si>
  <si>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</si>
  <si>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</si>
  <si>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</si>
  <si>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</si>
  <si>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</si>
  <si>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</si>
  <si>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</si>
  <si>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</si>
  <si>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</si>
  <si>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</si>
  <si>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</si>
  <si>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</si>
  <si>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</si>
  <si>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</si>
  <si>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</si>
  <si>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</si>
  <si>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</si>
  <si>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</si>
  <si>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</si>
  <si>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</si>
  <si>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</si>
  <si>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</si>
  <si>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</si>
  <si>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</si>
  <si>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</si>
  <si>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</si>
  <si>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</si>
  <si>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</si>
  <si>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</si>
  <si>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</si>
  <si>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</si>
  <si>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</si>
  <si>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</si>
  <si>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</si>
  <si>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</si>
  <si>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</si>
  <si>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</si>
  <si>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</si>
  <si>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</si>
  <si>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</si>
  <si>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</si>
  <si>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</si>
  <si>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</si>
  <si>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</si>
  <si>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</si>
  <si>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</si>
  <si>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</si>
  <si>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</si>
  <si>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</si>
  <si>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</si>
  <si>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</si>
  <si>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</si>
  <si>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</si>
  <si>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</si>
  <si>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</si>
  <si>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</si>
  <si>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</si>
  <si>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</si>
  <si>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</si>
  <si>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</si>
  <si>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</si>
  <si>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</si>
  <si>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</si>
  <si>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</si>
  <si>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</si>
  <si>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</si>
  <si>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</si>
  <si>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</si>
  <si>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</si>
  <si>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</si>
  <si>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</si>
  <si>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</si>
  <si>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</si>
  <si>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</si>
  <si>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</si>
  <si>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</si>
  <si>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</si>
  <si>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</si>
  <si>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</si>
  <si>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</si>
  <si>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</si>
  <si>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</si>
  <si>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</si>
  <si>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</si>
  <si>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</si>
  <si>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</si>
  <si>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</si>
  <si>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</si>
  <si>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</si>
  <si>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</si>
  <si>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</si>
  <si>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</si>
  <si>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</si>
  <si>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</si>
  <si>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</si>
  <si>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</si>
  <si>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</si>
  <si>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</si>
  <si>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</si>
  <si>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</si>
  <si>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</si>
  <si>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</si>
  <si>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</si>
  <si>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</si>
  <si>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</si>
  <si>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</si>
  <si>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</si>
  <si>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</si>
  <si>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</si>
  <si>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</si>
  <si>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</si>
  <si>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</si>
  <si>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</si>
  <si>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</si>
  <si>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</si>
  <si>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</si>
  <si>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</si>
  <si>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</si>
  <si>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</si>
  <si>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</si>
  <si>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</si>
  <si>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</si>
  <si>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</si>
  <si>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</si>
  <si>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</si>
  <si>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</si>
  <si>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</si>
  <si>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</si>
  <si>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</si>
  <si>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</si>
  <si>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</si>
  <si>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</si>
  <si>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</si>
  <si>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</si>
  <si>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</si>
  <si>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</si>
  <si>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</si>
  <si>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</si>
  <si>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</si>
  <si>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</si>
  <si>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</si>
  <si>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</si>
  <si>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</si>
  <si>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</si>
  <si>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</si>
  <si>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</si>
  <si>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</si>
  <si>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</si>
  <si>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</si>
  <si>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</si>
  <si>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</si>
  <si>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</si>
  <si>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</si>
  <si>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</si>
  <si>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</si>
  <si>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</si>
  <si>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</si>
  <si>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</si>
  <si>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</si>
  <si>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</si>
  <si>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</si>
  <si>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</si>
  <si>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</si>
  <si>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</si>
  <si>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</si>
  <si>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</si>
  <si>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</si>
  <si>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</si>
  <si>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</si>
  <si>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</si>
  <si>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</si>
  <si>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</si>
  <si>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</si>
  <si>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</si>
  <si>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</si>
  <si>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</si>
  <si>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</si>
  <si>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</si>
  <si>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</si>
  <si>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</si>
  <si>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</si>
  <si>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</si>
  <si>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</si>
  <si>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</si>
  <si>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</si>
  <si>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</si>
  <si>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</si>
  <si>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</si>
  <si>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</si>
  <si>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</si>
  <si>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</si>
  <si>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</si>
  <si>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</si>
  <si>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</si>
  <si>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</si>
  <si>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</si>
  <si>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</si>
  <si>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</si>
  <si>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</si>
  <si>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</si>
  <si>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</si>
  <si>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</si>
  <si>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</si>
  <si>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</si>
  <si>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</si>
  <si>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</si>
  <si>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</si>
  <si>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</si>
  <si>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</si>
  <si>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</si>
  <si>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</si>
  <si>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</si>
  <si>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</si>
  <si>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</si>
  <si>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</si>
  <si>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</si>
  <si>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</si>
  <si>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</si>
  <si>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</si>
  <si>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</si>
  <si>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</si>
  <si>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</si>
  <si>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</si>
  <si>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</si>
  <si>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</si>
  <si>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</si>
  <si>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</si>
  <si>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</si>
  <si>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</si>
  <si>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</si>
  <si>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</si>
  <si>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</si>
  <si>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</si>
  <si>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</si>
  <si>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</si>
  <si>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</si>
  <si>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</si>
  <si>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</si>
  <si>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</si>
  <si>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</si>
  <si>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</si>
  <si>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</si>
  <si>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</si>
  <si>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</si>
  <si>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</si>
  <si>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</si>
  <si>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</si>
  <si>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</si>
  <si>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</si>
  <si>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</si>
  <si>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</si>
  <si>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</si>
  <si>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</si>
  <si>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</si>
  <si>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</si>
  <si>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</si>
  <si>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</si>
  <si>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</si>
  <si>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</si>
  <si>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</si>
  <si>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</si>
  <si>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</si>
  <si>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</si>
  <si>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</si>
  <si>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</si>
  <si>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</si>
  <si>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</si>
  <si>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</si>
  <si>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</si>
  <si>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</si>
  <si>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</si>
  <si>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</si>
  <si>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</si>
  <si>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</si>
  <si>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</si>
  <si>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</si>
  <si>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</si>
  <si>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</si>
  <si>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</si>
  <si>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</si>
  <si>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</si>
  <si>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</si>
  <si>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</si>
  <si>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</si>
  <si>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</si>
  <si>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</si>
  <si>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</si>
  <si>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</si>
  <si>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</si>
  <si>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</si>
  <si>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</si>
  <si>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</si>
  <si>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</si>
  <si>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</si>
  <si>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</si>
  <si>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</si>
  <si>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</si>
  <si>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</si>
  <si>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</si>
  <si>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</si>
  <si>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</si>
  <si>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</si>
  <si>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</si>
  <si>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</si>
  <si>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</si>
  <si>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</si>
  <si>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</si>
  <si>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</si>
  <si>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</si>
  <si>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</si>
  <si>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</si>
  <si>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</si>
  <si>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</si>
  <si>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</si>
  <si>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</si>
  <si>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</si>
  <si>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</si>
  <si>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</si>
  <si>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</si>
  <si>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</si>
  <si>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</si>
  <si>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</si>
  <si>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</si>
  <si>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</si>
  <si>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</si>
  <si>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</si>
  <si>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</si>
  <si>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</si>
  <si>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</si>
  <si>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</si>
  <si>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</si>
  <si>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</si>
  <si>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</si>
  <si>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</si>
  <si>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</si>
  <si>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</si>
  <si>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</si>
  <si>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</si>
  <si>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</si>
  <si>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</si>
  <si>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</si>
  <si>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</si>
  <si>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</si>
  <si>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</si>
  <si>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</si>
  <si>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</si>
  <si>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</si>
  <si>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</si>
  <si>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</si>
  <si>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</si>
  <si>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</si>
  <si>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</si>
  <si>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</si>
  <si>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</si>
  <si>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</si>
  <si>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</si>
  <si>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</si>
  <si>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</si>
  <si>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</si>
  <si>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</si>
  <si>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</si>
  <si>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</si>
  <si>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</si>
  <si>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</si>
  <si>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</si>
  <si>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</si>
  <si>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</si>
  <si>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</si>
  <si>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</si>
  <si>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</si>
  <si>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</si>
  <si>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</si>
  <si>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</si>
  <si>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</si>
  <si>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</si>
  <si>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</si>
  <si>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</si>
  <si>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</si>
  <si>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</si>
  <si>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</si>
  <si>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</si>
  <si>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</si>
  <si>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</si>
  <si>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</si>
  <si>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</si>
  <si>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</si>
  <si>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</si>
  <si>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</si>
  <si>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</si>
  <si>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</si>
  <si>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</si>
  <si>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</si>
  <si>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</si>
  <si>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</si>
  <si>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</si>
  <si>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</si>
  <si>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</si>
  <si>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</si>
  <si>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</si>
  <si>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</si>
  <si>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</si>
  <si>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</si>
  <si>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</si>
  <si>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</si>
  <si>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</si>
  <si>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</si>
  <si>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</si>
  <si>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</si>
  <si>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</si>
  <si>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</si>
  <si>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</si>
  <si>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</si>
  <si>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</si>
  <si>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</si>
  <si>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</si>
  <si>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</si>
  <si>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</si>
  <si>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</si>
  <si>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</si>
  <si>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</si>
  <si>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</si>
  <si>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</si>
  <si>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</si>
  <si>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</si>
  <si>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</si>
  <si>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</si>
  <si>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</si>
  <si>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</si>
  <si>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</si>
  <si>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</si>
  <si>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</si>
  <si>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</si>
  <si>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</si>
  <si>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</si>
  <si>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</si>
  <si>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</si>
  <si>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</si>
  <si>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</si>
  <si>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</si>
  <si>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</si>
  <si>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</si>
  <si>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</si>
  <si>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</si>
  <si>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</si>
  <si>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</si>
  <si>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</si>
  <si>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</si>
  <si>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</si>
  <si>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</si>
  <si>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</si>
  <si>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</si>
  <si>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</si>
  <si>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</si>
  <si>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</si>
  <si>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</si>
  <si>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</si>
  <si>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</si>
  <si>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</si>
  <si>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</si>
  <si>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</si>
  <si>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</si>
  <si>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</si>
  <si>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</si>
  <si>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</si>
  <si>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</si>
  <si>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</si>
  <si>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</si>
  <si>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</si>
  <si>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</si>
  <si>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</si>
  <si>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</si>
  <si>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</si>
  <si>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</si>
  <si>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</si>
  <si>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</si>
  <si>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</si>
  <si>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</si>
  <si>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</si>
  <si>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</si>
  <si>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</si>
  <si>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</si>
  <si>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</si>
  <si>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</si>
  <si>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</si>
  <si>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</si>
  <si>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</si>
  <si>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</si>
  <si>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</si>
  <si>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</si>
  <si>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</si>
  <si>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</si>
  <si>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</si>
  <si>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</si>
  <si>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</si>
  <si>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</si>
  <si>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</si>
  <si>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</si>
  <si>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</si>
  <si>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</si>
  <si>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</si>
  <si>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</si>
  <si>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</si>
  <si>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</si>
  <si>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</si>
  <si>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</si>
  <si>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</si>
  <si>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</si>
  <si>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</si>
  <si>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</si>
  <si>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</si>
  <si>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</si>
  <si>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</si>
  <si>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</si>
  <si>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</si>
  <si>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</si>
  <si>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</si>
  <si>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</si>
  <si>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</si>
  <si>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</si>
  <si>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</si>
  <si>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</si>
  <si>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</si>
  <si>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</si>
  <si>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</si>
  <si>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</si>
  <si>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</si>
  <si>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</si>
  <si>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</si>
  <si>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</si>
  <si>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</si>
  <si>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</si>
  <si>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</si>
  <si>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</si>
  <si>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</si>
  <si>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</si>
  <si>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</si>
  <si>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</si>
  <si>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</si>
  <si>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</si>
  <si>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</si>
  <si>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</si>
  <si>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</si>
  <si>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</si>
  <si>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</si>
  <si>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</si>
  <si>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</si>
  <si>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</si>
  <si>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</si>
  <si>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</si>
  <si>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</si>
  <si>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</si>
  <si>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</si>
  <si>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</si>
  <si>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</si>
  <si>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</si>
  <si>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</si>
  <si>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</si>
  <si>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</si>
  <si>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</si>
  <si>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</si>
  <si>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</si>
  <si>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</si>
  <si>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</si>
  <si>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</si>
  <si>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</si>
  <si>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</si>
  <si>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</si>
  <si>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</si>
  <si>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</si>
  <si>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</si>
  <si>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</si>
  <si>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</si>
  <si>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</si>
  <si>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</si>
  <si>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</si>
  <si>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</si>
  <si>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</si>
  <si>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</si>
  <si>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</si>
  <si>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</si>
  <si>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</si>
  <si>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</si>
  <si>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</si>
  <si>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</si>
  <si>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</si>
  <si>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</si>
  <si>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</si>
  <si>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</si>
  <si>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</si>
  <si>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</si>
  <si>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</si>
  <si>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</si>
  <si>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</si>
  <si>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</si>
  <si>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</si>
  <si>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</si>
  <si>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</si>
  <si>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</si>
  <si>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</si>
  <si>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</si>
  <si>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</si>
  <si>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</si>
  <si>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</si>
  <si>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</si>
  <si>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</si>
  <si>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</si>
  <si>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</si>
  <si>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</si>
  <si>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</si>
  <si>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</si>
  <si>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</si>
  <si>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</si>
  <si>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</si>
  <si>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</si>
  <si>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</si>
  <si>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</si>
  <si>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</si>
  <si>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</si>
  <si>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</si>
  <si>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</si>
  <si>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</si>
  <si>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</si>
  <si>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</si>
  <si>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</si>
  <si>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</si>
  <si>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</si>
  <si>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</si>
  <si>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</si>
  <si>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</si>
  <si>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</si>
  <si>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</si>
  <si>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</si>
  <si>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</si>
  <si>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</si>
  <si>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</si>
  <si>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</si>
  <si>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</si>
  <si>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</si>
  <si>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</si>
  <si>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</si>
  <si>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</si>
  <si>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</si>
  <si>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</si>
  <si>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</si>
  <si>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</si>
  <si>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</si>
  <si>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</si>
  <si>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</si>
  <si>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</si>
  <si>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</si>
  <si>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</si>
  <si>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</si>
  <si>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</si>
  <si>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</si>
  <si>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</si>
  <si>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</si>
  <si>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</si>
  <si>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</si>
  <si>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</si>
  <si>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</si>
  <si>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</si>
  <si>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</si>
  <si>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</si>
  <si>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</si>
  <si>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</si>
  <si>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</si>
  <si>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</si>
  <si>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</si>
  <si>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</si>
  <si>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</si>
  <si>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</si>
  <si>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</si>
  <si>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</si>
  <si>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</si>
  <si>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</si>
  <si>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</si>
  <si>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</si>
  <si>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</si>
  <si>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</si>
  <si>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</si>
  <si>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</si>
  <si>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</si>
  <si>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</si>
  <si>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</si>
  <si>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</si>
  <si>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</si>
  <si>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</si>
  <si>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</si>
  <si>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</si>
  <si>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</si>
  <si>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</si>
  <si>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</si>
  <si>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</si>
  <si>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</si>
  <si>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</si>
  <si>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</si>
  <si>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</si>
  <si>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</si>
  <si>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</si>
  <si>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</si>
  <si>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</si>
  <si>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</si>
  <si>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</si>
  <si>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</si>
  <si>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</si>
  <si>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</si>
  <si>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</si>
  <si>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</si>
  <si>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</si>
  <si>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</si>
  <si>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</si>
  <si>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</si>
  <si>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</si>
  <si>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</si>
  <si>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</si>
  <si>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</si>
  <si>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</si>
  <si>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</si>
  <si>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</si>
  <si>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</si>
  <si>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</si>
  <si>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</si>
  <si>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</si>
  <si>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</si>
  <si>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</si>
  <si>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</si>
  <si>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</si>
  <si>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</si>
  <si>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</si>
  <si>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</si>
  <si>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</si>
  <si>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</si>
  <si>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</si>
  <si>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</si>
  <si>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</si>
  <si>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</si>
  <si>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</si>
  <si>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</si>
  <si>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</si>
  <si>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</si>
  <si>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</si>
  <si>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</si>
  <si>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</si>
  <si>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</si>
  <si>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</si>
  <si>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</si>
  <si>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</si>
  <si>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</si>
  <si>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</si>
  <si>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</si>
  <si>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</si>
  <si>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</si>
  <si>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</si>
  <si>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</si>
  <si>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</si>
  <si>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</si>
  <si>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</si>
  <si>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</si>
  <si>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</si>
  <si>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</si>
  <si>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</si>
  <si>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</si>
  <si>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</si>
  <si>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</si>
  <si>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</si>
  <si>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</si>
  <si>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</si>
  <si>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</si>
  <si>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</si>
  <si>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</si>
  <si>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</si>
  <si>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</si>
  <si>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</si>
  <si>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</si>
  <si>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</si>
  <si>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</si>
  <si>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</si>
  <si>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</si>
  <si>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</si>
  <si>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</si>
  <si>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</si>
  <si>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</si>
  <si>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</si>
  <si>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</si>
  <si>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</si>
  <si>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</si>
  <si>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</si>
  <si>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</si>
  <si>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</si>
  <si>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</si>
  <si>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</si>
  <si>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</si>
  <si>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</si>
  <si>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</si>
  <si>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</si>
  <si>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</si>
  <si>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</si>
  <si>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</si>
  <si>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</si>
  <si>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</si>
  <si>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</si>
  <si>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</si>
  <si>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</si>
  <si>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</si>
  <si>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</si>
  <si>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</si>
  <si>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</si>
  <si>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</si>
  <si>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</si>
  <si>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</si>
  <si>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</si>
  <si>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</si>
  <si>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</si>
  <si>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</si>
  <si>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</si>
  <si>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</si>
  <si>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</si>
  <si>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</si>
  <si>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</si>
  <si>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</si>
  <si>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</si>
  <si>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</si>
  <si>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</si>
  <si>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</si>
  <si>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</si>
  <si>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</si>
  <si>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</si>
  <si>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</si>
  <si>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</si>
  <si>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</si>
  <si>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</si>
  <si>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</si>
  <si>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</si>
  <si>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</si>
  <si>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</si>
  <si>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</si>
  <si>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</si>
  <si>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</si>
  <si>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</si>
  <si>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</si>
  <si>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</si>
  <si>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</si>
  <si>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</si>
  <si>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</si>
  <si>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</si>
  <si>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</si>
  <si>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</si>
  <si>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</si>
  <si>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</si>
  <si>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</si>
  <si>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</si>
  <si>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</si>
  <si>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</si>
  <si>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</si>
  <si>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</si>
  <si>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</si>
  <si>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</si>
  <si>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</si>
  <si>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</si>
  <si>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</si>
  <si>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</si>
  <si>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</si>
  <si>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</si>
  <si>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</si>
  <si>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</si>
  <si>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</si>
  <si>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</si>
  <si>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</si>
  <si>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</si>
  <si>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</si>
  <si>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</si>
  <si>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</si>
  <si>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</si>
  <si>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</si>
  <si>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</si>
  <si>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</si>
  <si>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</si>
  <si>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</si>
  <si>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</si>
  <si>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</si>
  <si>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</si>
  <si>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</si>
  <si>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</si>
  <si>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</si>
  <si>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</si>
  <si>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</si>
  <si>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</si>
  <si>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</si>
  <si>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</si>
  <si>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</si>
  <si>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</si>
  <si>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</si>
  <si>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</si>
  <si>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</si>
  <si>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</si>
  <si>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</si>
  <si>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</si>
  <si>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</si>
  <si>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</si>
  <si>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</si>
  <si>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</si>
  <si>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</si>
  <si>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</si>
  <si>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</si>
  <si>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</si>
  <si>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</si>
  <si>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</si>
  <si>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</si>
  <si>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</si>
  <si>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</si>
  <si>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</si>
  <si>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</si>
  <si>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</si>
  <si>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</si>
  <si>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</si>
  <si>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</si>
  <si>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</si>
  <si>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</si>
  <si>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</si>
  <si>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</si>
  <si>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</si>
  <si>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</si>
  <si>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</si>
  <si>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</si>
  <si>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</si>
  <si>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</si>
  <si>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</si>
  <si>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</si>
  <si>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</si>
  <si>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</si>
  <si>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</si>
  <si>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</si>
  <si>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</si>
  <si>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</si>
  <si>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</si>
  <si>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</si>
  <si>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</si>
  <si>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</si>
  <si>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</si>
  <si>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</si>
  <si>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</si>
  <si>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</si>
  <si>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</si>
  <si>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</si>
  <si>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</si>
  <si>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</si>
  <si>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</si>
  <si>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</si>
  <si>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</si>
  <si>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</si>
  <si>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</si>
  <si>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</si>
  <si>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</si>
  <si>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</si>
  <si>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</si>
  <si>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</si>
  <si>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</si>
  <si>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</si>
  <si>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</si>
  <si>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</si>
  <si>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</si>
  <si>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</si>
  <si>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</si>
  <si>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</si>
  <si>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</si>
  <si>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</si>
  <si>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</si>
  <si>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</si>
  <si>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</si>
  <si>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</si>
  <si>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</si>
  <si>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</si>
  <si>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</si>
  <si>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</si>
  <si>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</si>
  <si>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</si>
  <si>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</si>
  <si>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</si>
  <si>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</si>
  <si>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</si>
  <si>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</si>
  <si>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</si>
  <si>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</si>
  <si>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</si>
  <si>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</si>
  <si>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</si>
  <si>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</si>
  <si>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</si>
  <si>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</si>
  <si>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</si>
  <si>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</si>
  <si>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</si>
  <si>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</si>
  <si>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</si>
  <si>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</si>
  <si>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</si>
  <si>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</si>
  <si>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</si>
  <si>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</si>
  <si>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</si>
  <si>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</si>
  <si>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</si>
  <si>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</si>
  <si>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</si>
  <si>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</si>
  <si>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</si>
  <si>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</si>
  <si>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</si>
  <si>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</si>
  <si>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</si>
  <si>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</si>
  <si>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</si>
  <si>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</si>
  <si>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</si>
  <si>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</si>
  <si>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</si>
  <si>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</si>
  <si>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</si>
  <si>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</si>
  <si>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</si>
  <si>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</si>
  <si>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</si>
  <si>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</si>
  <si>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</si>
  <si>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</si>
  <si>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</si>
  <si>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</si>
  <si>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</si>
  <si>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</si>
  <si>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</si>
  <si>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</si>
  <si>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</si>
  <si>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</si>
  <si>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</si>
  <si>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</si>
  <si>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</si>
  <si>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</si>
  <si>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</si>
  <si>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</si>
  <si>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</si>
  <si>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</si>
  <si>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</si>
  <si>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</si>
  <si>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</si>
  <si>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</si>
  <si>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</si>
  <si>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</si>
  <si>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</si>
  <si>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</si>
  <si>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</si>
  <si>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</si>
  <si>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</si>
  <si>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</si>
  <si>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</si>
  <si>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</si>
  <si>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</si>
  <si>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</si>
  <si>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</si>
  <si>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</si>
  <si>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</si>
  <si>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</si>
  <si>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</si>
  <si>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</si>
  <si>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</si>
  <si>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</si>
  <si>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</si>
  <si>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</si>
  <si>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</si>
  <si>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</si>
  <si>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</si>
  <si>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</si>
  <si>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</si>
  <si>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</si>
  <si>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</si>
  <si>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</si>
  <si>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</si>
  <si>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</si>
  <si>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</si>
  <si>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</si>
  <si>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</si>
  <si>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</si>
  <si>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</si>
  <si>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</si>
  <si>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</si>
  <si>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</si>
  <si>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</si>
  <si>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</si>
  <si>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</si>
  <si>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</si>
  <si>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</si>
  <si>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</si>
  <si>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</si>
  <si>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</si>
  <si>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</si>
  <si>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</si>
  <si>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</si>
  <si>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</si>
  <si>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</si>
  <si>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</si>
  <si>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</si>
  <si>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</si>
  <si>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</si>
  <si>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</si>
  <si>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</si>
  <si>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</si>
  <si>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</si>
  <si>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</si>
  <si>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</si>
  <si>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</si>
  <si>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</si>
  <si>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</si>
  <si>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</si>
  <si>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</si>
  <si>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</si>
  <si>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</si>
  <si>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</si>
  <si>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</si>
  <si>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</si>
  <si>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</si>
  <si>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</si>
  <si>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</si>
  <si>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</si>
  <si>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</si>
  <si>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</si>
  <si>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</si>
  <si>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</si>
  <si>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</si>
  <si>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</si>
  <si>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</si>
  <si>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</si>
  <si>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</si>
  <si>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</si>
  <si>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</si>
  <si>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</si>
  <si>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</si>
  <si>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</si>
  <si>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</si>
  <si>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</si>
  <si>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</si>
  <si>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</si>
  <si>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</si>
  <si>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</si>
  <si>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</si>
  <si>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</si>
  <si>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</si>
  <si>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</si>
  <si>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</si>
  <si>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</si>
  <si>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</si>
  <si>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</si>
  <si>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</si>
  <si>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</si>
  <si>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</si>
  <si>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</si>
  <si>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</si>
  <si>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</si>
  <si>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</si>
  <si>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</si>
  <si>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</si>
  <si>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</si>
  <si>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</si>
  <si>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</si>
  <si>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</si>
  <si>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</si>
  <si>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</si>
  <si>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</si>
  <si>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</si>
  <si>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</si>
  <si>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</si>
  <si>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</si>
  <si>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</si>
  <si>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</si>
  <si>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</si>
  <si>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</si>
  <si>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</si>
  <si>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</si>
  <si>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</si>
  <si>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</si>
  <si>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</si>
  <si>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</si>
  <si>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</si>
  <si>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</si>
  <si>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</si>
  <si>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</si>
  <si>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</si>
  <si>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</si>
  <si>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</si>
  <si>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</si>
  <si>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</si>
  <si>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</si>
  <si>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</si>
  <si>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</si>
  <si>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</si>
  <si>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</si>
  <si>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</si>
  <si>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</si>
  <si>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</si>
  <si>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</si>
  <si>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</si>
  <si>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</si>
  <si>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</si>
  <si>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</si>
  <si>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</si>
  <si>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</si>
  <si>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</si>
  <si>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</si>
  <si>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</si>
  <si>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</si>
  <si>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</si>
  <si>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</si>
  <si>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</si>
  <si>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</si>
  <si>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</si>
  <si>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</si>
  <si>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</si>
  <si>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</si>
  <si>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</si>
  <si>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</si>
  <si>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</si>
  <si>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</si>
  <si>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</si>
  <si>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</si>
  <si>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</si>
  <si>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</si>
  <si>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</si>
  <si>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</si>
  <si>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</si>
  <si>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</si>
  <si>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</si>
  <si>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</si>
  <si>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</si>
  <si>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</si>
  <si>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</si>
  <si>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</si>
  <si>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</si>
  <si>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</si>
  <si>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</si>
  <si>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</si>
  <si>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</si>
  <si>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</si>
  <si>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</si>
  <si>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</si>
  <si>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</si>
  <si>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</si>
  <si>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</si>
  <si>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</si>
  <si>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</si>
  <si>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</si>
  <si>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</si>
  <si>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</si>
  <si>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</si>
  <si>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</si>
  <si>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</si>
  <si>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</si>
  <si>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</si>
  <si>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</si>
  <si>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</si>
  <si>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</si>
  <si>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</si>
  <si>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</si>
  <si>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</si>
  <si>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</si>
  <si>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</si>
  <si>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</si>
  <si>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</si>
  <si>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</si>
  <si>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</si>
  <si>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</si>
  <si>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</si>
  <si>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</si>
  <si>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</si>
  <si>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</si>
  <si>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</si>
  <si>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</si>
  <si>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</si>
  <si>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</si>
  <si>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</si>
  <si>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</si>
  <si>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</si>
  <si>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</si>
  <si>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</si>
  <si>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</si>
  <si>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</si>
  <si>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</si>
  <si>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</si>
  <si>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</si>
  <si>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</si>
  <si>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</si>
  <si>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</si>
  <si>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</si>
  <si>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</si>
  <si>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</si>
  <si>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</si>
  <si>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</si>
  <si>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</si>
  <si>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</si>
  <si>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</si>
  <si>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</si>
  <si>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</si>
  <si>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</si>
  <si>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</si>
  <si>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</si>
  <si>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</si>
  <si>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</si>
  <si>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</si>
  <si>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</si>
  <si>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</si>
  <si>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</si>
  <si>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</si>
  <si>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</si>
  <si>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</si>
  <si>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</si>
  <si>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</si>
  <si>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</si>
  <si>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</si>
  <si>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</si>
  <si>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</si>
  <si>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</si>
  <si>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</si>
  <si>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</si>
  <si>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</si>
  <si>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</si>
  <si>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</si>
  <si>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</si>
  <si>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</si>
  <si>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</si>
  <si>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</si>
  <si>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</si>
  <si>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</si>
  <si>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</si>
  <si>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</si>
  <si>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</si>
  <si>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</si>
  <si>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</si>
  <si>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</si>
  <si>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</si>
  <si>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</si>
  <si>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</si>
  <si>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</si>
  <si>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</si>
  <si>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</si>
  <si>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</si>
  <si>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</si>
  <si>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</si>
  <si>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</si>
  <si>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</si>
  <si>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</si>
  <si>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</si>
  <si>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</si>
  <si>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</si>
  <si>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</si>
  <si>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</si>
  <si>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</si>
  <si>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</si>
  <si>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</si>
  <si>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</si>
  <si>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</si>
  <si>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</si>
  <si>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</si>
  <si>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</si>
  <si>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</si>
  <si>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</si>
  <si>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</si>
  <si>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</si>
  <si>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</si>
  <si>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</si>
  <si>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</si>
  <si>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</si>
  <si>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</si>
  <si>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</si>
  <si>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</si>
  <si>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</si>
  <si>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</si>
  <si>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</si>
  <si>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</si>
  <si>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</si>
  <si>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</si>
  <si>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</si>
  <si>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</si>
  <si>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</si>
  <si>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</si>
  <si>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</si>
  <si>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</si>
  <si>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</si>
  <si>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</si>
  <si>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</si>
  <si>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</si>
  <si>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</si>
  <si>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</si>
  <si>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</si>
  <si>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</si>
  <si>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</si>
  <si>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</si>
  <si>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</si>
  <si>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</si>
  <si>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</si>
  <si>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</si>
  <si>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</si>
  <si>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</si>
  <si>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</si>
  <si>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</si>
  <si>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</si>
  <si>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</si>
  <si>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</si>
  <si>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</si>
  <si>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</si>
  <si>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</si>
  <si>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</si>
  <si>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</si>
  <si>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</si>
  <si>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</si>
  <si>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</si>
  <si>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</si>
  <si>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</si>
  <si>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</si>
  <si>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</si>
  <si>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</si>
  <si>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</si>
  <si>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</si>
  <si>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</si>
  <si>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</si>
  <si>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</si>
  <si>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</si>
  <si>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</si>
  <si>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</si>
  <si>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</si>
  <si>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</si>
  <si>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</si>
  <si>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</si>
  <si>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</si>
  <si>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</si>
  <si>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</si>
  <si>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</si>
  <si>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</si>
  <si>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</si>
  <si>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</si>
  <si>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</si>
  <si>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</si>
  <si>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</si>
  <si>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</si>
  <si>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</si>
  <si>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</si>
  <si>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</si>
  <si>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</si>
  <si>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</si>
  <si>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</si>
  <si>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</si>
  <si>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</si>
  <si>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</si>
  <si>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</si>
  <si>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</si>
  <si>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</si>
  <si>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</si>
  <si>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</si>
  <si>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</si>
  <si>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</si>
  <si>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</si>
  <si>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</si>
  <si>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</si>
  <si>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</si>
  <si>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</si>
  <si>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</si>
  <si>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</si>
  <si>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</si>
  <si>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</si>
  <si>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</si>
  <si>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</si>
  <si>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</si>
  <si>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</si>
  <si>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</si>
  <si>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</si>
  <si>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</si>
  <si>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</si>
  <si>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</si>
  <si>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</si>
  <si>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</si>
  <si>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</si>
  <si>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</si>
  <si>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</si>
  <si>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</si>
  <si>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</si>
  <si>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</si>
  <si>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</si>
  <si>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</si>
  <si>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</si>
  <si>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</si>
  <si>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</si>
  <si>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</si>
  <si>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</si>
  <si>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</si>
  <si>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</si>
  <si>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</si>
  <si>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</si>
  <si>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</si>
  <si>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</si>
  <si>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</si>
  <si>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</si>
  <si>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</si>
  <si>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</si>
  <si>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</si>
  <si>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</si>
  <si>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</si>
  <si>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</si>
  <si>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</si>
  <si>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</si>
  <si>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</si>
  <si>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</si>
  <si>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</si>
  <si>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</si>
  <si>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</si>
  <si>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</si>
  <si>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</si>
  <si>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</si>
  <si>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</si>
  <si>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</si>
  <si>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</si>
  <si>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</si>
  <si>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</si>
  <si>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</si>
  <si>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</si>
  <si>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</si>
  <si>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</si>
  <si>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</si>
  <si>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</si>
  <si>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</si>
  <si>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</si>
  <si>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</si>
  <si>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</si>
  <si>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</si>
  <si>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</si>
  <si>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</si>
  <si>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</si>
  <si>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</si>
  <si>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</si>
  <si>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</si>
  <si>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</si>
  <si>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</si>
  <si>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</si>
  <si>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</si>
  <si>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</si>
  <si>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</si>
  <si>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</si>
  <si>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</si>
  <si>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</si>
  <si>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</si>
  <si>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</si>
  <si>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</si>
  <si>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</si>
  <si>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</si>
  <si>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</si>
  <si>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</si>
  <si>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</si>
  <si>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</si>
  <si>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</si>
  <si>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</si>
  <si>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</si>
  <si>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</si>
  <si>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</si>
  <si>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</si>
  <si>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</si>
  <si>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</si>
  <si>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</si>
  <si>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</si>
  <si>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</si>
  <si>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</si>
  <si>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</si>
  <si>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</si>
  <si>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</si>
  <si>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</si>
  <si>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</si>
  <si>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</si>
  <si>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</si>
  <si>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</si>
  <si>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</si>
  <si>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</si>
  <si>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</si>
  <si>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</si>
  <si>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</si>
  <si>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</si>
  <si>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</si>
  <si>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</si>
  <si>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</si>
  <si>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</si>
  <si>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</si>
  <si>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</si>
  <si>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</si>
  <si>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</si>
  <si>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</si>
  <si>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</si>
  <si>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</si>
  <si>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</si>
  <si>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</si>
  <si>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</si>
  <si>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</si>
  <si>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</si>
  <si>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</si>
  <si>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</si>
  <si>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</si>
  <si>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</si>
  <si>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</si>
  <si>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</si>
  <si>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</si>
  <si>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</si>
  <si>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</si>
  <si>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</si>
  <si>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</si>
  <si>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</si>
  <si>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</si>
  <si>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</si>
  <si>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</si>
  <si>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</si>
  <si>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</si>
  <si>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</si>
  <si>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</si>
  <si>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</si>
  <si>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</si>
  <si>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</si>
  <si>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</si>
  <si>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</si>
  <si>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</si>
  <si>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</si>
  <si>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</si>
  <si>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</si>
  <si>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</si>
  <si>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</si>
  <si>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</si>
  <si>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</si>
  <si>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</si>
  <si>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</si>
  <si>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</si>
  <si>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</si>
  <si>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</si>
  <si>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</si>
  <si>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</si>
  <si>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</si>
  <si>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</si>
  <si>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</si>
  <si>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</si>
  <si>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</si>
  <si>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</si>
  <si>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</si>
  <si>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</si>
  <si>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</si>
  <si>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</si>
  <si>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</si>
  <si>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</si>
  <si>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</si>
  <si>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</si>
  <si>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</si>
  <si>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</si>
  <si>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</si>
  <si>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</si>
  <si>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</si>
  <si>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</si>
  <si>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</si>
  <si>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</si>
  <si>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</si>
  <si>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</si>
  <si>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</si>
  <si>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</si>
  <si>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</si>
  <si>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</si>
  <si>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</si>
  <si>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</si>
  <si>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</si>
  <si>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</si>
  <si>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</si>
  <si>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</si>
  <si>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</si>
  <si>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</si>
  <si>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</si>
  <si>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</si>
  <si>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</si>
  <si>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</si>
  <si>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</si>
  <si>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</si>
  <si>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</si>
  <si>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</si>
  <si>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</si>
  <si>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</si>
  <si>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</si>
  <si>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</si>
  <si>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</si>
  <si>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</si>
  <si>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</si>
  <si>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</si>
  <si>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</si>
  <si>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</si>
  <si>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</si>
  <si>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</si>
  <si>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</si>
  <si>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</si>
  <si>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</si>
  <si>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</si>
  <si>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</si>
  <si>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</si>
  <si>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</si>
  <si>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</si>
  <si>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</si>
  <si>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</si>
  <si>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</si>
  <si>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</si>
  <si>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</si>
  <si>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</si>
  <si>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</si>
  <si>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</si>
  <si>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</si>
  <si>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</si>
  <si>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</si>
  <si>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</si>
  <si>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</si>
  <si>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</si>
  <si>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</si>
  <si>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</si>
  <si>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</si>
  <si>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</si>
  <si>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</si>
  <si>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</si>
  <si>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</si>
  <si>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</si>
  <si>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</si>
  <si>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</si>
  <si>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</si>
  <si>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</si>
  <si>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</si>
  <si>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</si>
  <si>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</si>
  <si>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</si>
  <si>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</si>
  <si>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</si>
  <si>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</si>
  <si>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</si>
  <si>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</si>
  <si>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</si>
  <si>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</si>
  <si>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</si>
  <si>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</si>
  <si>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</si>
  <si>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</si>
  <si>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</si>
  <si>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</si>
  <si>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</si>
  <si>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</si>
  <si>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</si>
  <si>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</si>
  <si>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</si>
  <si>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</si>
  <si>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</si>
  <si>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</si>
  <si>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</si>
  <si>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</si>
  <si>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</si>
  <si>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</si>
  <si>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</si>
  <si>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</si>
  <si>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</si>
  <si>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</si>
  <si>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</si>
  <si>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</si>
  <si>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</si>
  <si>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</si>
  <si>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</si>
  <si>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</si>
  <si>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</si>
  <si>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</si>
  <si>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</si>
  <si>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</si>
  <si>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</si>
  <si>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</si>
  <si>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</si>
  <si>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</si>
  <si>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</si>
  <si>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</si>
  <si>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</si>
  <si>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</si>
  <si>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</si>
  <si>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</si>
  <si>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</si>
  <si>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</si>
  <si>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</si>
  <si>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</si>
  <si>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</si>
  <si>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</si>
  <si>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</si>
  <si>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</si>
  <si>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</si>
  <si>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</si>
  <si>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</si>
  <si>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</si>
  <si>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</si>
  <si>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</si>
  <si>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</si>
  <si>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</si>
  <si>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</si>
  <si>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</si>
  <si>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</si>
  <si>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</si>
  <si>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</si>
  <si>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</si>
  <si>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</si>
  <si>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</si>
  <si>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</si>
  <si>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</si>
  <si>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</si>
  <si>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</si>
  <si>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</si>
  <si>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</si>
  <si>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</si>
  <si>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</si>
  <si>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</si>
  <si>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</si>
  <si>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</si>
  <si>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</si>
  <si>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</si>
  <si>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</si>
  <si>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</si>
  <si>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</si>
  <si>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</si>
  <si>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</si>
  <si>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</si>
  <si>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</si>
  <si>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</si>
  <si>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</si>
  <si>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</si>
  <si>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</si>
  <si>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</si>
  <si>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</si>
  <si>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</si>
  <si>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</si>
  <si>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</si>
  <si>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</si>
  <si>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</si>
  <si>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</si>
  <si>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</si>
  <si>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</si>
  <si>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</si>
  <si>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</si>
  <si>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</si>
  <si>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</si>
  <si>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</si>
  <si>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</si>
  <si>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</si>
  <si>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</si>
  <si>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</si>
  <si>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</si>
  <si>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</si>
  <si>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</si>
  <si>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</si>
  <si>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</si>
  <si>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</si>
  <si>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</si>
  <si>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</si>
  <si>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</si>
  <si>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</si>
  <si>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</si>
  <si>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</si>
  <si>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</si>
  <si>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</si>
  <si>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</si>
  <si>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</si>
  <si>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</si>
  <si>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</si>
  <si>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</si>
  <si>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</si>
  <si>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</si>
  <si>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</si>
  <si>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</si>
  <si>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</si>
  <si>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</si>
  <si>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</si>
  <si>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</si>
  <si>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</si>
  <si>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</si>
  <si>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</si>
  <si>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</si>
  <si>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</si>
  <si>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</si>
  <si>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</si>
  <si>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</si>
  <si>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</si>
  <si>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</si>
  <si>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</si>
  <si>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</si>
  <si>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</si>
  <si>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</si>
  <si>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</si>
  <si>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</si>
  <si>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</si>
  <si>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</si>
  <si>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</si>
  <si>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</si>
  <si>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</si>
  <si>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</si>
  <si>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</si>
  <si>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</si>
  <si>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</si>
  <si>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</si>
  <si>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</si>
  <si>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</si>
  <si>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</si>
  <si>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</si>
  <si>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</si>
  <si>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</si>
  <si>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</si>
  <si>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</si>
  <si>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</si>
  <si>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</si>
  <si>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</si>
  <si>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</si>
  <si>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</si>
  <si>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</si>
  <si>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</si>
  <si>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</si>
  <si>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</si>
  <si>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</si>
  <si>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</si>
  <si>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</si>
  <si>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</si>
  <si>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</si>
  <si>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</si>
  <si>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</si>
  <si>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</si>
  <si>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</si>
  <si>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</si>
  <si>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</si>
  <si>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</si>
  <si>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</si>
  <si>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</si>
  <si>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</si>
  <si>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</si>
  <si>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</si>
  <si>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</si>
  <si>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</si>
  <si>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</si>
  <si>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</si>
  <si>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</si>
  <si>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</si>
  <si>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</si>
  <si>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</si>
  <si>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</si>
  <si>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</si>
  <si>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</si>
  <si>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</si>
  <si>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</si>
  <si>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</si>
  <si>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</si>
  <si>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</si>
  <si>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</si>
  <si>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</si>
  <si>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</si>
  <si>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</si>
  <si>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</si>
  <si>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</si>
  <si>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</si>
  <si>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</si>
  <si>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</si>
  <si>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</si>
  <si>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</si>
  <si>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</si>
  <si>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</si>
  <si>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</si>
  <si>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</si>
  <si>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</si>
  <si>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</si>
  <si>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</si>
  <si>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</si>
  <si>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</si>
  <si>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</si>
  <si>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</si>
  <si>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</si>
  <si>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</si>
  <si>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</si>
  <si>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</si>
  <si>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</si>
  <si>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</si>
  <si>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</si>
  <si>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</si>
  <si>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</si>
  <si>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</si>
  <si>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</si>
  <si>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</si>
  <si>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</si>
  <si>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</si>
  <si>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</si>
  <si>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</si>
  <si>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</si>
  <si>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</si>
  <si>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</si>
  <si>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</si>
  <si>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</si>
  <si>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</si>
  <si>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</si>
  <si>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</si>
  <si>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</si>
  <si>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</si>
  <si>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</si>
  <si>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</si>
  <si>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</si>
  <si>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</si>
  <si>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</si>
  <si>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</si>
  <si>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</si>
  <si>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</si>
  <si>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</si>
  <si>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</si>
  <si>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</si>
  <si>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</si>
  <si>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</si>
  <si>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</si>
  <si>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</si>
  <si>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</si>
  <si>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</si>
  <si>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</si>
  <si>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</si>
  <si>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</si>
  <si>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</si>
  <si>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</si>
  <si>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</si>
  <si>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</si>
  <si>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</si>
  <si>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</si>
  <si>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</si>
  <si>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</si>
  <si>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</si>
  <si>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</si>
  <si>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</si>
  <si>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</si>
  <si>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</si>
  <si>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</si>
  <si>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</si>
  <si>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</si>
  <si>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</si>
  <si>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</si>
  <si>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</si>
  <si>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</si>
  <si>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</si>
  <si>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</si>
  <si>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</si>
  <si>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</si>
  <si>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</si>
  <si>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</si>
  <si>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</si>
  <si>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</si>
  <si>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</si>
  <si>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</si>
  <si>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</si>
  <si>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</si>
  <si>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</si>
  <si>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</si>
  <si>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</si>
  <si>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</si>
  <si>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</si>
  <si>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</si>
  <si>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</si>
  <si>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</si>
  <si>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</si>
  <si>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</si>
  <si>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</si>
  <si>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</si>
  <si>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</si>
  <si>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</si>
  <si>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</si>
  <si>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</si>
  <si>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</si>
  <si>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</si>
  <si>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</si>
  <si>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</si>
  <si>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</si>
  <si>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</si>
  <si>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</si>
  <si>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</si>
  <si>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</si>
  <si>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</si>
  <si>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</si>
  <si>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</si>
  <si>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</si>
  <si>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</si>
  <si>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</si>
  <si>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</si>
  <si>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</si>
  <si>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</si>
  <si>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</si>
  <si>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</si>
  <si>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</si>
  <si>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</si>
  <si>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</si>
  <si>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</si>
  <si>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</si>
  <si>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</si>
  <si>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</si>
  <si>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</si>
  <si>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</si>
  <si>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</si>
  <si>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</si>
  <si>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</si>
  <si>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</si>
  <si>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</si>
  <si>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</si>
  <si>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</si>
  <si>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</si>
  <si>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</si>
  <si>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</si>
  <si>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</si>
  <si>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</si>
  <si>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</si>
  <si>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</si>
  <si>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</si>
  <si>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</si>
  <si>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</si>
  <si>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</si>
  <si>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</si>
  <si>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</si>
  <si>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</si>
  <si>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</si>
  <si>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</si>
  <si>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</si>
  <si>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</si>
  <si>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</si>
  <si>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</si>
  <si>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</si>
  <si>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</si>
  <si>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</si>
  <si>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</si>
  <si>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</si>
  <si>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</si>
  <si>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</si>
  <si>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</si>
  <si>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</si>
  <si>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</si>
  <si>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</si>
  <si>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</si>
  <si>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</si>
  <si>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</si>
  <si>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</si>
  <si>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</si>
  <si>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</si>
  <si>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</si>
  <si>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</si>
  <si>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</si>
  <si>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</si>
  <si>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</si>
  <si>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</si>
  <si>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</si>
  <si>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</si>
  <si>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</si>
  <si>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</si>
  <si>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</si>
  <si>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</si>
  <si>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</si>
  <si>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</si>
  <si>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</si>
  <si>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</si>
  <si>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</si>
  <si>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</si>
  <si>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</si>
  <si>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</si>
  <si>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</si>
  <si>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</si>
  <si>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</si>
  <si>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</si>
  <si>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</si>
  <si>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</si>
  <si>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</si>
  <si>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</si>
  <si>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</si>
  <si>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</si>
  <si>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</si>
  <si>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</si>
  <si>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</si>
  <si>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</si>
  <si>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</si>
  <si>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</si>
  <si>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</si>
  <si>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</si>
  <si>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</si>
  <si>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</si>
  <si>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</si>
  <si>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</si>
  <si>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</si>
  <si>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</si>
  <si>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</si>
  <si>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</si>
  <si>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</si>
  <si>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</si>
  <si>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</si>
  <si>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</si>
  <si>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</si>
  <si>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</si>
  <si>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</si>
  <si>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</si>
  <si>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</si>
  <si>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</si>
  <si>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</si>
  <si>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</si>
  <si>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</si>
  <si>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</si>
  <si>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</si>
  <si>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</si>
  <si>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</si>
  <si>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</si>
  <si>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</si>
  <si>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</si>
  <si>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</si>
  <si>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</si>
  <si>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</si>
  <si>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</si>
  <si>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</si>
  <si>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</si>
  <si>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</si>
  <si>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</si>
  <si>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</si>
  <si>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</si>
  <si>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</si>
  <si>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</si>
  <si>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</si>
  <si>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</si>
  <si>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</si>
  <si>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</si>
  <si>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</si>
  <si>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</si>
  <si>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</si>
  <si>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</si>
  <si>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</si>
  <si>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</si>
  <si>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</si>
  <si>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</si>
  <si>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</si>
  <si>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</si>
  <si>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</si>
  <si>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</si>
  <si>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</si>
  <si>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</si>
  <si>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</si>
  <si>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</si>
  <si>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</si>
  <si>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</si>
  <si>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</si>
  <si>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</si>
  <si>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</si>
  <si>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</si>
  <si>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</si>
  <si>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</si>
  <si>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</si>
  <si>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</si>
  <si>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</si>
  <si>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</si>
  <si>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</si>
  <si>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</si>
  <si>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</si>
  <si>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</si>
  <si>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</si>
  <si>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</si>
  <si>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</si>
  <si>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</si>
  <si>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</si>
  <si>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</si>
  <si>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</si>
  <si>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</si>
  <si>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</si>
  <si>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</si>
  <si>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</si>
  <si>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</si>
  <si>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</si>
  <si>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</si>
  <si>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</si>
  <si>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</si>
  <si>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</si>
  <si>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</si>
  <si>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</si>
  <si>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</si>
  <si>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</si>
  <si>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</si>
  <si>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</si>
  <si>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</si>
  <si>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</si>
  <si>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</si>
  <si>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</si>
  <si>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</si>
  <si>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</si>
  <si>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</si>
  <si>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</si>
  <si>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</si>
  <si>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</si>
  <si>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</si>
  <si>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</si>
  <si>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</si>
  <si>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</si>
  <si>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</si>
  <si>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</si>
  <si>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</si>
  <si>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</si>
  <si>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</si>
  <si>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</si>
  <si>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</si>
  <si>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</si>
  <si>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</si>
  <si>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</si>
  <si>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</si>
  <si>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</si>
  <si>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</si>
  <si>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</si>
  <si>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</si>
  <si>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</si>
  <si>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</si>
  <si>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</si>
  <si>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</si>
  <si>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</si>
  <si>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</si>
  <si>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</si>
  <si>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</si>
  <si>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</si>
  <si>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</si>
  <si>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</si>
  <si>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</si>
  <si>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</si>
  <si>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</si>
  <si>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</si>
  <si>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</si>
  <si>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</si>
  <si>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</si>
  <si>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</si>
  <si>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</si>
  <si>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</si>
  <si>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</si>
  <si>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</si>
  <si>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</si>
  <si>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</si>
  <si>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</si>
  <si>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</si>
  <si>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</si>
  <si>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</si>
  <si>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</si>
  <si>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</si>
  <si>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</si>
  <si>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</si>
  <si>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</si>
  <si>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</si>
  <si>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</si>
  <si>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</si>
  <si>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</si>
  <si>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</si>
  <si>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</si>
  <si>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</si>
  <si>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</si>
  <si>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</si>
  <si>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</si>
  <si>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</si>
  <si>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</si>
  <si>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</si>
  <si>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</si>
  <si>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</si>
  <si>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</si>
  <si>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</si>
  <si>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</si>
  <si>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</si>
  <si>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</si>
  <si>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</si>
  <si>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</si>
  <si>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</si>
  <si>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</si>
  <si>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</si>
  <si>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</si>
  <si>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</si>
  <si>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</si>
  <si>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</si>
  <si>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</si>
  <si>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</si>
  <si>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</si>
  <si>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</si>
  <si>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</si>
  <si>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</si>
  <si>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</si>
  <si>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</si>
  <si>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</si>
  <si>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</si>
  <si>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</si>
  <si>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</si>
  <si>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</si>
  <si>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</si>
  <si>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</si>
  <si>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</si>
  <si>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</si>
  <si>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</si>
  <si>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</si>
  <si>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</si>
  <si>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</si>
  <si>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</si>
  <si>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</si>
  <si>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</si>
  <si>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</si>
  <si>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</si>
  <si>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</si>
  <si>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</si>
  <si>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</si>
  <si>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</si>
  <si>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</si>
  <si>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</si>
  <si>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</si>
  <si>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</si>
  <si>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</si>
  <si>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</si>
  <si>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</si>
  <si>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</si>
  <si>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</si>
  <si>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</si>
  <si>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</si>
  <si>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</si>
  <si>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</si>
  <si>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</si>
  <si>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</si>
  <si>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</si>
  <si>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</si>
  <si>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</si>
  <si>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</si>
  <si>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</si>
  <si>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</si>
  <si>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</si>
  <si>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</si>
  <si>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</si>
  <si>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</si>
  <si>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</si>
  <si>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</si>
  <si>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</si>
  <si>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</si>
  <si>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</si>
  <si>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</si>
  <si>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</si>
  <si>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</si>
  <si>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</si>
  <si>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</si>
  <si>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</si>
  <si>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</si>
  <si>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</si>
  <si>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</si>
  <si>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</si>
  <si>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</si>
  <si>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</si>
  <si>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</si>
  <si>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</si>
  <si>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</si>
  <si>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</si>
  <si>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</si>
  <si>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</si>
  <si>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</si>
  <si>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</si>
  <si>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</si>
  <si>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</si>
  <si>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</si>
  <si>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</si>
  <si>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</si>
  <si>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</si>
  <si>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</si>
  <si>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</si>
  <si>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</si>
  <si>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</si>
  <si>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</si>
  <si>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</si>
  <si>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</si>
  <si>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</si>
  <si>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</si>
  <si>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</si>
  <si>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</si>
  <si>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</si>
  <si>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</si>
  <si>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</si>
  <si>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</si>
  <si>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</si>
  <si>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</si>
  <si>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</si>
  <si>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</si>
  <si>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</si>
  <si>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</si>
  <si>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</si>
  <si>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</si>
  <si>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</si>
  <si>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</si>
  <si>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</si>
  <si>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</si>
  <si>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</si>
  <si>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</si>
  <si>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</si>
  <si>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</si>
  <si>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</si>
  <si>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</si>
  <si>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</si>
  <si>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</si>
  <si>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</si>
  <si>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</si>
  <si>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</si>
  <si>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</si>
  <si>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</si>
  <si>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</si>
  <si>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</si>
  <si>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</si>
  <si>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</si>
  <si>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</si>
  <si>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</si>
  <si>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</si>
  <si>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</si>
  <si>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</si>
  <si>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</si>
  <si>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</si>
  <si>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</si>
  <si>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</si>
  <si>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</si>
  <si>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</si>
  <si>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</si>
  <si>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</si>
  <si>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</si>
  <si>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</si>
  <si>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</si>
  <si>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</si>
  <si>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</si>
  <si>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</si>
  <si>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</si>
  <si>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</si>
  <si>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</si>
  <si>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</si>
  <si>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</si>
  <si>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</si>
  <si>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</si>
  <si>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</si>
  <si>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</si>
  <si>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</si>
  <si>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</si>
  <si>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</si>
  <si>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</si>
  <si>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</si>
  <si>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</si>
  <si>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</si>
  <si>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</si>
  <si>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</si>
  <si>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</si>
  <si>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</si>
  <si>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</si>
  <si>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</si>
  <si>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</si>
  <si>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</si>
  <si>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</si>
  <si>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</si>
  <si>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</si>
  <si>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</si>
  <si>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</si>
  <si>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</si>
  <si>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</si>
  <si>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</si>
  <si>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</si>
  <si>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</si>
  <si>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</si>
  <si>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</si>
  <si>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</si>
  <si>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</si>
  <si>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</si>
  <si>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</si>
  <si>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</si>
  <si>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</si>
  <si>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</si>
  <si>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</si>
  <si>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</si>
  <si>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</si>
  <si>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</si>
  <si>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</si>
  <si>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</si>
  <si>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</si>
  <si>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</si>
  <si>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</si>
  <si>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</si>
  <si>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</si>
  <si>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</si>
  <si>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</si>
  <si>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</si>
  <si>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</si>
  <si>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</si>
  <si>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</si>
  <si>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</si>
  <si>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</si>
  <si>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</si>
  <si>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</si>
  <si>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</si>
  <si>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</si>
  <si>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</si>
  <si>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</si>
  <si>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</si>
  <si>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</si>
  <si>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</si>
  <si>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</si>
  <si>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</si>
  <si>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</si>
  <si>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</si>
  <si>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</si>
  <si>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</si>
  <si>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</si>
  <si>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</si>
  <si>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</si>
  <si>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</si>
  <si>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</si>
  <si>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</si>
  <si>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</si>
  <si>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</si>
  <si>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</si>
  <si>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</si>
  <si>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</si>
  <si>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</si>
  <si>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</si>
  <si>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</si>
  <si>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</si>
  <si>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</si>
  <si>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</si>
  <si>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</si>
  <si>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</si>
  <si>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</si>
  <si>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</si>
  <si>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</si>
  <si>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</si>
  <si>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</si>
  <si>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</si>
  <si>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</si>
  <si>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</si>
  <si>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</si>
  <si>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</si>
  <si>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</si>
  <si>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</si>
  <si>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</si>
  <si>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</si>
  <si>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</si>
  <si>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</si>
  <si>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</si>
  <si>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</si>
  <si>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</si>
  <si>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</si>
  <si>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</si>
  <si>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</si>
  <si>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</si>
  <si>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</si>
  <si>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</si>
  <si>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</si>
  <si>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</si>
  <si>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</si>
  <si>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</si>
  <si>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</si>
  <si>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</si>
  <si>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</si>
  <si>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</si>
  <si>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</si>
  <si>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</si>
  <si>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</si>
  <si>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</si>
  <si>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</si>
  <si>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</si>
  <si>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</si>
  <si>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</si>
  <si>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</si>
  <si>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</si>
  <si>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</si>
  <si>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</si>
  <si>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</si>
  <si>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</si>
  <si>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</si>
  <si>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</si>
  <si>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</si>
  <si>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</si>
  <si>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</si>
  <si>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</si>
  <si>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</si>
  <si>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</si>
  <si>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</si>
  <si>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</si>
  <si>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</si>
  <si>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</si>
  <si>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</si>
  <si>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</si>
  <si>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</si>
  <si>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</si>
  <si>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</si>
  <si>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</si>
  <si>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</si>
  <si>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</si>
  <si>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</si>
  <si>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</si>
  <si>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</si>
  <si>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</si>
  <si>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</si>
  <si>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</si>
  <si>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</si>
  <si>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</si>
  <si>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</si>
  <si>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</si>
  <si>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</si>
  <si>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</si>
  <si>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</si>
  <si>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</si>
  <si>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</si>
  <si>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</si>
  <si>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</si>
  <si>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</si>
  <si>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</si>
  <si>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</si>
  <si>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</si>
  <si>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</si>
  <si>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</si>
  <si>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</si>
  <si>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</si>
  <si>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</si>
  <si>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</si>
  <si>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</si>
  <si>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</si>
  <si>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</si>
  <si>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</si>
  <si>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</si>
  <si>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</si>
  <si>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</si>
  <si>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</si>
  <si>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</si>
  <si>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</si>
  <si>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</si>
  <si>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</si>
  <si>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</si>
  <si>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</si>
  <si>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</si>
  <si>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</si>
  <si>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</si>
  <si>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</si>
  <si>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</si>
  <si>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</si>
  <si>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</si>
  <si>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</si>
  <si>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</si>
  <si>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</si>
  <si>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</si>
  <si>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</si>
  <si>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</si>
  <si>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</si>
  <si>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</si>
  <si>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</si>
  <si>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</si>
  <si>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</si>
  <si>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</si>
  <si>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</si>
  <si>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</si>
  <si>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</si>
  <si>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</si>
  <si>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</si>
  <si>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</si>
  <si>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</si>
  <si>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</si>
  <si>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</si>
  <si>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</si>
  <si>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</si>
  <si>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</si>
  <si>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</si>
  <si>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</si>
  <si>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</si>
  <si>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</si>
  <si>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</si>
  <si>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</si>
  <si>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</si>
  <si>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</si>
  <si>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</si>
  <si>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</si>
  <si>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</si>
  <si>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</si>
  <si>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</si>
  <si>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</si>
  <si>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</si>
  <si>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</si>
  <si>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</si>
  <si>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</si>
  <si>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</si>
  <si>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</si>
  <si>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</si>
  <si>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</si>
  <si>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</si>
  <si>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</si>
  <si>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</si>
  <si>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</si>
  <si>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</si>
  <si>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</si>
  <si>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</si>
  <si>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</si>
  <si>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</si>
  <si>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</si>
  <si>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</si>
  <si>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</si>
  <si>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</si>
  <si>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</si>
  <si>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</si>
  <si>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</si>
  <si>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</si>
  <si>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</si>
  <si>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</si>
  <si>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</si>
  <si>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</si>
  <si>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</si>
  <si>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</si>
  <si>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</si>
  <si>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</si>
  <si>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</si>
  <si>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</si>
  <si>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</si>
  <si>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</si>
  <si>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</si>
  <si>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</si>
  <si>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</si>
  <si>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</si>
  <si>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</si>
  <si>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</si>
  <si>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</si>
  <si>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</si>
  <si>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</si>
  <si>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</si>
  <si>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</si>
  <si>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</si>
  <si>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</si>
  <si>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</si>
  <si>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</si>
  <si>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</si>
  <si>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</si>
  <si>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</si>
  <si>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</si>
  <si>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</si>
  <si>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</si>
  <si>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</si>
  <si>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</si>
  <si>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</si>
  <si>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</si>
  <si>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</si>
  <si>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</si>
  <si>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</si>
  <si>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</si>
  <si>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</si>
  <si>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</si>
  <si>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</si>
  <si>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</si>
  <si>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</si>
  <si>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</si>
  <si>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</si>
  <si>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</si>
  <si>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</si>
  <si>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</si>
  <si>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</si>
  <si>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</si>
  <si>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</si>
  <si>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</si>
  <si>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</si>
  <si>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</si>
  <si>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</si>
  <si>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</si>
  <si>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</si>
  <si>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</si>
  <si>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</si>
  <si>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</si>
  <si>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</si>
  <si>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</si>
  <si>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</si>
  <si>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</si>
  <si>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</si>
  <si>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</si>
  <si>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</si>
  <si>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</si>
  <si>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</si>
  <si>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</si>
  <si>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</si>
  <si>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</si>
  <si>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</si>
  <si>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</si>
  <si>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</si>
  <si>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</si>
  <si>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</si>
  <si>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</si>
  <si>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</si>
  <si>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</si>
  <si>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</si>
  <si>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</si>
  <si>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</si>
  <si>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</si>
  <si>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</si>
  <si>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</si>
  <si>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</si>
  <si>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</si>
  <si>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</si>
  <si>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</si>
  <si>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</si>
  <si>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</si>
  <si>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</si>
  <si>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</si>
  <si>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</si>
  <si>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</si>
  <si>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</si>
  <si>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</si>
  <si>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</si>
  <si>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</si>
  <si>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</si>
  <si>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</si>
  <si>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</si>
  <si>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</si>
  <si>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</si>
  <si>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</si>
  <si>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</si>
  <si>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</si>
  <si>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</si>
  <si>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</si>
  <si>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</si>
  <si>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</si>
  <si>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</si>
  <si>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</si>
  <si>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</si>
  <si>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</si>
  <si>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</si>
  <si>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</si>
  <si>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</si>
  <si>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</si>
  <si>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</si>
  <si>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</si>
  <si>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</si>
  <si>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</si>
  <si>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</si>
  <si>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</si>
  <si>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</si>
  <si>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</si>
  <si>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</si>
  <si>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</si>
  <si>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</si>
  <si>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</si>
  <si>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</si>
  <si>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</si>
  <si>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</si>
  <si>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</si>
  <si>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</si>
  <si>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</si>
  <si>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</si>
  <si>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</si>
  <si>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</si>
  <si>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</si>
  <si>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</si>
  <si>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</si>
  <si>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</si>
  <si>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</si>
  <si>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</si>
  <si>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</si>
  <si>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</si>
  <si>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</si>
  <si>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</si>
  <si>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</si>
  <si>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</si>
  <si>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</si>
  <si>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</si>
  <si>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</si>
  <si>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</si>
  <si>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</si>
  <si>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</si>
  <si>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</si>
  <si>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</si>
  <si>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</si>
  <si>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</si>
  <si>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</si>
  <si>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</si>
  <si>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</si>
  <si>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</si>
  <si>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</si>
  <si>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</si>
  <si>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</si>
  <si>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</si>
  <si>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</si>
  <si>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</si>
  <si>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</si>
  <si>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</si>
  <si>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</si>
  <si>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</si>
  <si>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</si>
  <si>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</si>
  <si>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</si>
  <si>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</si>
  <si>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</si>
  <si>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</si>
  <si>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</si>
  <si>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</si>
  <si>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</si>
  <si>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</si>
  <si>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</si>
  <si>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</si>
  <si>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</si>
  <si>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</si>
  <si>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</si>
  <si>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</si>
  <si>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</si>
  <si>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</si>
  <si>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</si>
  <si>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</si>
  <si>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</si>
  <si>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</si>
  <si>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</si>
  <si>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</si>
  <si>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</si>
  <si>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</si>
  <si>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</si>
  <si>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</si>
  <si>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</si>
  <si>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</si>
  <si>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</si>
  <si>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</si>
  <si>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</si>
  <si>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</si>
  <si>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</si>
  <si>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</si>
  <si>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</si>
  <si>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</si>
  <si>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</si>
  <si>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</si>
  <si>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</si>
  <si>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</si>
  <si>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</si>
  <si>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</si>
  <si>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</si>
  <si>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</si>
  <si>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</si>
  <si>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</si>
  <si>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</si>
  <si>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</si>
  <si>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</si>
  <si>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</si>
  <si>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</si>
  <si>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</si>
  <si>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</si>
  <si>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</si>
  <si>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</si>
  <si>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</si>
  <si>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</si>
  <si>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</si>
  <si>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</si>
  <si>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</si>
  <si>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</si>
  <si>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</si>
  <si>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</si>
  <si>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</si>
  <si>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</si>
  <si>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</si>
  <si>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</si>
  <si>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</si>
  <si>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</si>
  <si>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</si>
  <si>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</si>
  <si>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</si>
  <si>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</si>
  <si>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</si>
  <si>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</si>
  <si>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</si>
  <si>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</si>
  <si>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</si>
  <si>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</si>
  <si>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</si>
  <si>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</si>
  <si>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</si>
  <si>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</si>
  <si>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</si>
  <si>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</si>
  <si>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</si>
  <si>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</si>
  <si>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</si>
  <si>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</si>
  <si>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</si>
  <si>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</si>
  <si>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</si>
  <si>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</si>
  <si>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</si>
  <si>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</si>
  <si>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</si>
  <si>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</si>
  <si>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</si>
  <si>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</si>
  <si>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</si>
  <si>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</si>
  <si>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</si>
  <si>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</si>
  <si>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</si>
  <si>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</si>
  <si>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</si>
  <si>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</si>
  <si>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</si>
  <si>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</si>
  <si>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</si>
  <si>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</si>
  <si>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</si>
  <si>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</si>
  <si>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</si>
  <si>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</si>
  <si>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</si>
  <si>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</si>
  <si>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</si>
  <si>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</si>
  <si>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</si>
  <si>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</si>
  <si>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</si>
  <si>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</si>
  <si>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</si>
  <si>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</si>
  <si>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</si>
  <si>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</si>
  <si>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</si>
  <si>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</si>
  <si>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</si>
  <si>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</si>
  <si>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</si>
  <si>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</si>
  <si>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</si>
  <si>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</si>
  <si>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</si>
  <si>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</si>
  <si>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</si>
  <si>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</si>
  <si>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</si>
  <si>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</si>
  <si>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</si>
  <si>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</si>
  <si>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</si>
  <si>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</si>
  <si>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</si>
  <si>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</si>
  <si>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</si>
  <si>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</si>
  <si>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</si>
  <si>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</si>
  <si>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</si>
  <si>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</si>
  <si>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</si>
  <si>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</si>
  <si>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</si>
  <si>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</si>
  <si>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</si>
  <si>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</si>
  <si>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</si>
  <si>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</si>
  <si>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</si>
  <si>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</si>
  <si>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</si>
  <si>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</si>
  <si>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</si>
  <si>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</si>
  <si>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</si>
  <si>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</si>
  <si>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</si>
  <si>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</si>
  <si>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</si>
  <si>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</si>
  <si>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</si>
  <si>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</si>
  <si>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</si>
  <si>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</si>
  <si>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</si>
  <si>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</si>
  <si>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</si>
  <si>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</si>
  <si>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</si>
  <si>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</si>
  <si>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</si>
  <si>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</si>
  <si>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</si>
  <si>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</si>
  <si>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</si>
  <si>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</si>
  <si>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</si>
  <si>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</si>
  <si>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</si>
  <si>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</si>
  <si>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</si>
  <si>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</si>
  <si>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</si>
  <si>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</si>
  <si>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</si>
  <si>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</si>
  <si>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</si>
  <si>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</si>
  <si>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</si>
  <si>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</si>
  <si>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</si>
  <si>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</si>
  <si>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</si>
  <si>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</si>
  <si>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</si>
  <si>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</si>
  <si>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</si>
  <si>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</si>
  <si>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</si>
  <si>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</si>
  <si>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</si>
  <si>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</si>
  <si>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</si>
  <si>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</si>
  <si>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</si>
  <si>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</si>
  <si>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</si>
  <si>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</si>
  <si>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</si>
  <si>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</si>
  <si>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</si>
  <si>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</si>
  <si>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</si>
  <si>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</si>
  <si>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</si>
  <si>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</si>
  <si>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</si>
  <si>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</si>
  <si>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</si>
  <si>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</si>
  <si>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</si>
  <si>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</si>
  <si>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</si>
  <si>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</si>
  <si>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</si>
  <si>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</si>
  <si>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</si>
  <si>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</si>
  <si>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</si>
  <si>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</si>
  <si>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</si>
  <si>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</si>
  <si>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</si>
  <si>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</si>
  <si>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</si>
  <si>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</si>
  <si>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</si>
  <si>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</si>
  <si>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</si>
  <si>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</si>
  <si>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</si>
  <si>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</si>
  <si>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</si>
  <si>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</si>
  <si>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</si>
  <si>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</si>
  <si>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</si>
  <si>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</si>
  <si>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</si>
  <si>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</si>
  <si>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</si>
  <si>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</si>
  <si>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</si>
  <si>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</si>
  <si>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</si>
  <si>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</si>
  <si>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</si>
  <si>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</si>
  <si>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</si>
  <si>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</si>
  <si>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</si>
  <si>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</si>
  <si>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</si>
  <si>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</si>
  <si>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</si>
  <si>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</si>
  <si>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</si>
  <si>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</si>
  <si>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</si>
  <si>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</si>
  <si>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</si>
  <si>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</si>
  <si>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</si>
  <si>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</si>
  <si>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</si>
  <si>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</si>
  <si>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</si>
  <si>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</si>
  <si>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</si>
  <si>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</si>
  <si>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</si>
  <si>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</si>
  <si>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</si>
  <si>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</si>
  <si>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</si>
  <si>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</si>
  <si>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</si>
  <si>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</si>
  <si>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</si>
  <si>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</si>
  <si>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</si>
  <si>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</si>
  <si>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</si>
  <si>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</si>
  <si>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</si>
  <si>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</si>
  <si>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</si>
  <si>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</si>
  <si>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</si>
  <si>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</si>
  <si>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</si>
  <si>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</si>
  <si>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</si>
  <si>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</si>
  <si>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</si>
  <si>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</si>
  <si>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</si>
  <si>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</si>
  <si>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</si>
  <si>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</si>
  <si>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</si>
  <si>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</si>
  <si>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</si>
  <si>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</si>
  <si>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</si>
  <si>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</si>
  <si>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</si>
  <si>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</si>
  <si>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</si>
  <si>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</si>
  <si>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</si>
  <si>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</si>
  <si>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</si>
  <si>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</si>
  <si>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</si>
  <si>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</si>
  <si>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</si>
  <si>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</si>
  <si>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</si>
  <si>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</si>
  <si>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</si>
  <si>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</si>
  <si>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</si>
  <si>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</si>
  <si>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</si>
  <si>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</si>
  <si>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</si>
  <si>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</si>
  <si>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</si>
  <si>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</si>
  <si>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</si>
  <si>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</si>
  <si>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</si>
  <si>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</si>
  <si>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</si>
  <si>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</si>
  <si>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</si>
  <si>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</si>
  <si>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</si>
  <si>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</si>
  <si>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</si>
  <si>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</si>
  <si>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</si>
  <si>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</si>
  <si>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</si>
  <si>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</si>
  <si>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</si>
  <si>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</si>
  <si>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</si>
  <si>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</si>
  <si>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</si>
  <si>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</si>
  <si>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</si>
  <si>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</si>
  <si>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</si>
  <si>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</si>
  <si>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</si>
  <si>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</si>
  <si>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</si>
  <si>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</si>
  <si>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</si>
  <si>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</si>
  <si>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</si>
  <si>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</si>
  <si>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</si>
  <si>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</si>
  <si>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</si>
  <si>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</si>
  <si>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</si>
  <si>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</si>
  <si>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</si>
  <si>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</si>
  <si>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</si>
  <si>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</si>
  <si>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</si>
  <si>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</si>
  <si>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</si>
  <si>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</si>
  <si>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</si>
  <si>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</si>
  <si>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</si>
  <si>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</si>
  <si>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</si>
  <si>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</si>
  <si>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</si>
  <si>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</si>
  <si>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</si>
  <si>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</si>
  <si>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</si>
  <si>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</si>
  <si>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</si>
  <si>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</si>
  <si>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</si>
  <si>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</si>
  <si>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</si>
  <si>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</si>
  <si>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</si>
  <si>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</si>
  <si>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</si>
  <si>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</si>
  <si>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</si>
  <si>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</si>
  <si>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</si>
  <si>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</si>
  <si>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</si>
  <si>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</si>
  <si>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</si>
  <si>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</si>
  <si>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</si>
  <si>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</si>
  <si>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</si>
  <si>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</si>
  <si>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</si>
  <si>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</si>
  <si>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</si>
  <si>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</si>
  <si>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</si>
  <si>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</si>
  <si>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</si>
  <si>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</si>
  <si>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</si>
  <si>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</si>
  <si>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</si>
  <si>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</si>
  <si>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</si>
  <si>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</si>
  <si>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</si>
  <si>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</si>
  <si>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</si>
  <si>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</si>
  <si>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</si>
  <si>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</si>
  <si>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</si>
  <si>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</si>
  <si>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</si>
  <si>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</si>
  <si>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</si>
  <si>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</si>
  <si>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</si>
  <si>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</si>
  <si>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</si>
  <si>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</si>
  <si>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</si>
  <si>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</si>
  <si>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</si>
  <si>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</si>
  <si>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</si>
  <si>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</si>
  <si>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</si>
  <si>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</si>
  <si>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</si>
  <si>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</si>
  <si>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</si>
  <si>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</si>
  <si>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</si>
  <si>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</si>
  <si>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</si>
  <si>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</si>
  <si>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</si>
  <si>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</si>
  <si>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</si>
  <si>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</si>
  <si>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</si>
  <si>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</si>
  <si>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</si>
  <si>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</si>
  <si>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</si>
  <si>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</si>
  <si>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</si>
  <si>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</si>
  <si>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</si>
  <si>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</si>
  <si>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</si>
  <si>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</si>
  <si>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</si>
  <si>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</si>
  <si>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</si>
  <si>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</si>
  <si>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</si>
  <si>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</si>
  <si>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</si>
  <si>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</si>
  <si>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</si>
  <si>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</si>
  <si>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</si>
  <si>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</si>
  <si>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</si>
  <si>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</si>
  <si>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</si>
  <si>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</si>
  <si>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</si>
  <si>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</si>
  <si>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</si>
  <si>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</si>
  <si>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</si>
  <si>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</si>
  <si>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</si>
  <si>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</si>
  <si>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</si>
  <si>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</si>
  <si>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</si>
  <si>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</si>
  <si>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</si>
  <si>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</si>
  <si>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</si>
  <si>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</si>
  <si>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</si>
  <si>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</si>
  <si>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</si>
  <si>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</si>
  <si>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</si>
  <si>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</si>
  <si>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</si>
  <si>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</si>
  <si>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</si>
  <si>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</si>
  <si>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</si>
  <si>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</si>
  <si>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</si>
  <si>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</si>
  <si>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</si>
  <si>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</si>
  <si>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</si>
  <si>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</si>
  <si>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</si>
  <si>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</si>
  <si>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</si>
  <si>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</si>
  <si>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</si>
  <si>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</si>
  <si>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</si>
  <si>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</si>
  <si>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</si>
  <si>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</si>
  <si>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</si>
  <si>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</si>
  <si>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</si>
  <si>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</si>
  <si>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</si>
  <si>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</si>
  <si>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</si>
  <si>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</si>
  <si>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</si>
  <si>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</si>
  <si>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</si>
  <si>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</si>
  <si>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</si>
  <si>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</si>
  <si>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</si>
  <si>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</si>
  <si>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</si>
  <si>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</si>
  <si>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</si>
  <si>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</si>
  <si>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</si>
  <si>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</si>
  <si>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</si>
  <si>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</si>
  <si>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</si>
  <si>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</si>
  <si>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</si>
  <si>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</si>
  <si>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</si>
  <si>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</si>
  <si>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</si>
  <si>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</si>
  <si>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</si>
  <si>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</si>
  <si>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</si>
  <si>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</si>
  <si>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</si>
  <si>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</si>
  <si>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</si>
  <si>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</si>
  <si>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</si>
  <si>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</si>
  <si>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</si>
  <si>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</si>
  <si>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</si>
  <si>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</si>
  <si>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</si>
  <si>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</si>
  <si>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</si>
  <si>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</si>
  <si>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</si>
  <si>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</si>
  <si>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</si>
  <si>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</si>
  <si>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</si>
  <si>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</si>
  <si>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</si>
  <si>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</si>
  <si>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</si>
  <si>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</si>
  <si>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</si>
  <si>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</si>
  <si>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</si>
  <si>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</si>
  <si>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</si>
  <si>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</si>
  <si>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</si>
  <si>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</si>
  <si>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</si>
  <si>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</si>
  <si>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</si>
  <si>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</si>
  <si>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</si>
  <si>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</si>
  <si>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</si>
  <si>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</si>
  <si>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</si>
  <si>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</si>
  <si>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</si>
  <si>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</si>
  <si>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</si>
  <si>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</si>
  <si>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</si>
  <si>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</si>
  <si>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</si>
  <si>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</si>
  <si>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</si>
  <si>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</si>
  <si>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</si>
  <si>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</si>
  <si>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</si>
  <si>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</si>
  <si>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</si>
  <si>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</si>
  <si>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</si>
  <si>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</si>
  <si>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</si>
  <si>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</si>
  <si>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</si>
  <si>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</si>
  <si>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</si>
  <si>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</si>
  <si>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</si>
  <si>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</si>
  <si>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</si>
  <si>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</si>
  <si>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</si>
  <si>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</si>
  <si>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</si>
  <si>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</si>
  <si>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</si>
  <si>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</si>
  <si>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</si>
  <si>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</si>
  <si>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</si>
  <si>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</si>
  <si>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</si>
  <si>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</si>
  <si>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</si>
  <si>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</si>
  <si>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</si>
  <si>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</si>
  <si>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</si>
  <si>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</si>
  <si>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</si>
  <si>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</si>
  <si>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</si>
  <si>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</si>
  <si>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</si>
  <si>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</si>
  <si>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</si>
  <si>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</si>
  <si>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</si>
  <si>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</si>
  <si>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</si>
  <si>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</si>
  <si>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</si>
  <si>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</si>
  <si>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</si>
  <si>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</si>
  <si>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</si>
  <si>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</si>
  <si>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</si>
  <si>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</si>
  <si>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</si>
  <si>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</si>
  <si>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</si>
  <si>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</si>
  <si>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</si>
  <si>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</si>
  <si>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</si>
  <si>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</si>
  <si>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</si>
  <si>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</si>
  <si>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</si>
  <si>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</si>
  <si>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</si>
  <si>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</si>
  <si>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</si>
  <si>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</si>
  <si>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</si>
  <si>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</si>
  <si>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</si>
  <si>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</si>
  <si>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</si>
  <si>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</si>
  <si>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</si>
  <si>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</si>
  <si>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</si>
  <si>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</si>
  <si>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</si>
  <si>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</si>
  <si>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</si>
  <si>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</si>
  <si>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</si>
  <si>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</si>
  <si>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</si>
  <si>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</si>
  <si>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</si>
  <si>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</si>
  <si>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</si>
  <si>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</si>
  <si>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</si>
  <si>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</si>
  <si>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</si>
  <si>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</si>
  <si>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</si>
  <si>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</si>
  <si>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</si>
  <si>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</si>
  <si>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</si>
  <si>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</si>
  <si>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</si>
  <si>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</si>
  <si>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</si>
  <si>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</si>
  <si>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</si>
  <si>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</si>
  <si>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</si>
  <si>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</si>
  <si>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</si>
  <si>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</si>
  <si>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</si>
  <si>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</si>
  <si>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</si>
  <si>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</si>
  <si>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</si>
  <si>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</si>
  <si>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</si>
  <si>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</si>
  <si>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</si>
  <si>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</si>
  <si>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</si>
  <si>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</si>
  <si>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</si>
  <si>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</si>
  <si>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</si>
  <si>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</si>
  <si>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</si>
  <si>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</si>
  <si>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</si>
  <si>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</si>
  <si>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</si>
  <si>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</si>
  <si>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</si>
  <si>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</si>
  <si>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</si>
  <si>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</si>
  <si>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</si>
  <si>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</si>
  <si>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</si>
  <si>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</si>
  <si>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</si>
  <si>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</si>
  <si>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</si>
  <si>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</si>
  <si>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</si>
  <si>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</si>
  <si>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</si>
  <si>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</si>
  <si>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</si>
  <si>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</si>
  <si>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</si>
  <si>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</si>
  <si>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</si>
  <si>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</si>
  <si>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</si>
  <si>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</si>
  <si>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</si>
  <si>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</si>
  <si>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</si>
  <si>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</si>
  <si>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</si>
  <si>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</si>
  <si>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</si>
  <si>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</si>
  <si>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</si>
  <si>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</si>
  <si>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</si>
  <si>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</si>
  <si>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</si>
  <si>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</si>
  <si>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</si>
  <si>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</si>
  <si>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</si>
  <si>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</si>
  <si>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</si>
  <si>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</si>
  <si>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</si>
  <si>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</si>
  <si>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</si>
  <si>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</si>
  <si>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</si>
  <si>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</si>
  <si>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</si>
  <si>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</si>
  <si>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</si>
  <si>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</si>
  <si>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</si>
  <si>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</si>
  <si>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</si>
  <si>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</si>
  <si>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</si>
  <si>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</si>
  <si>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</si>
  <si>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</si>
  <si>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</si>
  <si>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</si>
  <si>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</si>
  <si>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</si>
  <si>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</si>
  <si>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</si>
  <si>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</si>
  <si>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</si>
  <si>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</si>
  <si>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</si>
  <si>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</si>
  <si>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</si>
  <si>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</si>
  <si>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</si>
  <si>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</si>
  <si>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</si>
  <si>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</si>
  <si>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</si>
  <si>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</si>
  <si>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</si>
  <si>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</si>
  <si>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</si>
  <si>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</si>
  <si>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</si>
  <si>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</si>
  <si>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</si>
  <si>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</si>
  <si>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</si>
  <si>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</si>
  <si>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</si>
  <si>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</si>
  <si>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</si>
  <si>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</si>
  <si>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</si>
  <si>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</si>
  <si>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</si>
  <si>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</si>
  <si>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</si>
  <si>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</si>
  <si>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</si>
  <si>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</si>
  <si>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</si>
  <si>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</si>
  <si>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</si>
  <si>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</si>
  <si>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</si>
  <si>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</si>
  <si>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</si>
  <si>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</si>
  <si>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</si>
  <si>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</si>
  <si>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</si>
  <si>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</si>
  <si>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</si>
  <si>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</si>
  <si>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</si>
  <si>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</si>
  <si>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</si>
  <si>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</si>
  <si>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</si>
  <si>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</si>
  <si>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</si>
  <si>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</si>
  <si>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</si>
  <si>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</si>
  <si>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</si>
  <si>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</si>
  <si>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</si>
  <si>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</si>
  <si>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</si>
  <si>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</si>
  <si>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</si>
  <si>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</si>
  <si>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</si>
  <si>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</si>
  <si>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</si>
  <si>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</si>
  <si>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</si>
  <si>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</si>
  <si>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</si>
  <si>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</si>
  <si>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</si>
  <si>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</si>
  <si>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</si>
  <si>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</si>
  <si>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</si>
  <si>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</si>
  <si>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</si>
  <si>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</si>
  <si>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</si>
  <si>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</si>
  <si>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</si>
  <si>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</si>
  <si>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</si>
  <si>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</si>
  <si>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</si>
  <si>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</si>
  <si>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</si>
  <si>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</si>
  <si>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</si>
  <si>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</si>
  <si>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</si>
  <si>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</si>
  <si>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</si>
  <si>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</si>
  <si>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</si>
  <si>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</si>
  <si>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</si>
  <si>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</si>
  <si>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</si>
  <si>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</si>
  <si>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</si>
  <si>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</si>
  <si>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</si>
  <si>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</si>
  <si>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</si>
  <si>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</si>
  <si>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</si>
  <si>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</si>
  <si>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</si>
  <si>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</si>
  <si>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</si>
  <si>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</si>
  <si>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</si>
  <si>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</si>
  <si>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</si>
  <si>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</si>
  <si>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</si>
  <si>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</si>
  <si>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</si>
  <si>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</si>
  <si>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</si>
  <si>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</si>
  <si>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</si>
  <si>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</si>
  <si>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</si>
  <si>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</si>
  <si>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</si>
  <si>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</si>
  <si>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</si>
  <si>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</si>
  <si>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</si>
  <si>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</si>
  <si>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</si>
  <si>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</si>
  <si>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</si>
  <si>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</si>
  <si>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</si>
  <si>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</si>
  <si>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</si>
  <si>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</si>
  <si>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</si>
  <si>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</si>
  <si>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</si>
  <si>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</si>
  <si>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</si>
  <si>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</si>
  <si>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</si>
  <si>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</si>
  <si>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</si>
  <si>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</si>
  <si>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</si>
  <si>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</si>
  <si>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</si>
  <si>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</si>
  <si>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</si>
  <si>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</si>
  <si>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</si>
  <si>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</si>
  <si>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</si>
  <si>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</si>
  <si>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</si>
  <si>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</si>
  <si>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</si>
  <si>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</si>
  <si>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</si>
  <si>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</si>
  <si>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</si>
  <si>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</si>
  <si>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</si>
  <si>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</si>
  <si>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</si>
  <si>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</si>
  <si>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</si>
  <si>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</si>
  <si>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</si>
  <si>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</si>
  <si>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</si>
  <si>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</si>
  <si>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</si>
  <si>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</si>
  <si>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</si>
  <si>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</si>
  <si>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</si>
  <si>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</si>
  <si>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</si>
  <si>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</si>
  <si>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</si>
  <si>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</si>
  <si>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</si>
  <si>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</si>
  <si>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</si>
  <si>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</si>
  <si>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</si>
  <si>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</si>
  <si>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</si>
  <si>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</si>
  <si>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</si>
  <si>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</si>
  <si>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</si>
  <si>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</si>
  <si>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</si>
  <si>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</si>
  <si>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</si>
  <si>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</si>
  <si>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</si>
  <si>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</si>
  <si>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</si>
  <si>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</si>
  <si>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</si>
  <si>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</si>
  <si>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</si>
  <si>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</si>
  <si>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</si>
  <si>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</si>
  <si>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</si>
  <si>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</si>
  <si>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</si>
  <si>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</si>
  <si>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</si>
  <si>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</si>
  <si>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</si>
  <si>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</si>
  <si>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</si>
  <si>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</si>
  <si>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</si>
  <si>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</si>
  <si>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</si>
  <si>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</si>
  <si>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</si>
  <si>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</si>
  <si>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</si>
  <si>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</si>
  <si>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</si>
  <si>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</si>
  <si>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</si>
  <si>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</si>
  <si>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</si>
  <si>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</si>
  <si>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</si>
  <si>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</si>
  <si>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</si>
  <si>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</si>
  <si>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</si>
  <si>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</si>
  <si>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</si>
  <si>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</si>
  <si>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</si>
  <si>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</si>
  <si>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</si>
  <si>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</si>
  <si>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</si>
  <si>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</si>
  <si>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</si>
  <si>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</si>
  <si>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</si>
  <si>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</si>
  <si>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</si>
  <si>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</si>
  <si>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</si>
  <si>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</si>
  <si>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</si>
  <si>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</si>
  <si>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</si>
  <si>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</si>
  <si>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</si>
  <si>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</si>
  <si>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</si>
  <si>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</si>
  <si>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</si>
  <si>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</si>
  <si>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</si>
  <si>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</si>
  <si>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</si>
  <si>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</si>
  <si>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</si>
  <si>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</si>
  <si>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</si>
  <si>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</si>
  <si>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</si>
  <si>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</si>
  <si>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</si>
  <si>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</si>
  <si>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</si>
  <si>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</si>
  <si>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</si>
  <si>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</si>
  <si>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</si>
  <si>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</si>
  <si>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</si>
  <si>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</si>
  <si>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</si>
  <si>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</si>
  <si>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</si>
  <si>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</si>
  <si>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</si>
  <si>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</si>
  <si>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</si>
  <si>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</si>
  <si>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</si>
  <si>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</si>
  <si>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</si>
  <si>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</si>
  <si>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</si>
  <si>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</si>
  <si>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</si>
  <si>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</si>
  <si>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</si>
  <si>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</si>
  <si>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</si>
  <si>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</si>
  <si>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</si>
  <si>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</si>
  <si>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</si>
  <si>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</si>
  <si>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</si>
  <si>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</si>
  <si>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</si>
  <si>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</si>
  <si>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</si>
  <si>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</si>
  <si>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</si>
  <si>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</si>
  <si>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</si>
  <si>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</si>
  <si>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</si>
  <si>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</si>
  <si>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</si>
  <si>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</si>
  <si>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</si>
  <si>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</si>
  <si>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</si>
  <si>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</si>
  <si>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</si>
  <si>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</si>
  <si>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</si>
  <si>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</si>
  <si>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</si>
  <si>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</si>
  <si>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</si>
  <si>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</si>
  <si>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</si>
  <si>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</si>
  <si>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</si>
  <si>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</si>
  <si>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</si>
  <si>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</si>
  <si>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</si>
  <si>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</si>
  <si>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</si>
  <si>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</si>
  <si>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</si>
  <si>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</si>
  <si>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</si>
  <si>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</si>
  <si>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</si>
  <si>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</si>
  <si>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</si>
  <si>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</si>
  <si>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</si>
  <si>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</si>
  <si>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</si>
  <si>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</si>
  <si>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</si>
  <si>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</si>
  <si>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</si>
  <si>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</si>
  <si>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</si>
  <si>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</si>
  <si>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</si>
  <si>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</si>
  <si>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</si>
  <si>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</si>
  <si>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</si>
  <si>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</si>
  <si>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</si>
  <si>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</si>
  <si>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</si>
  <si>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</si>
  <si>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</si>
  <si>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</si>
  <si>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</si>
  <si>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</si>
  <si>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</si>
  <si>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</si>
  <si>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</si>
  <si>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</si>
  <si>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</si>
  <si>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</si>
  <si>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</si>
  <si>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</si>
  <si>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</si>
  <si>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</si>
  <si>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</si>
  <si>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</si>
  <si>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</si>
  <si>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</si>
  <si>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</si>
  <si>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</si>
  <si>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</si>
  <si>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</si>
  <si>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</si>
  <si>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</si>
  <si>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</si>
  <si>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</si>
  <si>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</si>
  <si>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</si>
  <si>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</si>
  <si>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</si>
  <si>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</si>
  <si>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</si>
  <si>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</si>
  <si>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</si>
  <si>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</si>
  <si>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</si>
  <si>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</si>
  <si>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</si>
  <si>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</si>
  <si>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</si>
  <si>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</si>
  <si>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</si>
  <si>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</si>
  <si>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</si>
  <si>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</si>
  <si>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</si>
  <si>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</si>
  <si>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</si>
  <si>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</si>
  <si>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</si>
  <si>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</si>
  <si>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</si>
  <si>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</si>
  <si>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</si>
  <si>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</si>
  <si>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</si>
  <si>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</si>
  <si>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</si>
  <si>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</si>
  <si>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</si>
  <si>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</si>
  <si>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</si>
  <si>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</si>
  <si>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</si>
  <si>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</si>
  <si>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</si>
  <si>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</si>
  <si>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</si>
  <si>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</si>
  <si>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</si>
  <si>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</si>
  <si>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</si>
  <si>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</si>
  <si>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</si>
  <si>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</si>
  <si>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</si>
  <si>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</si>
  <si>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</si>
  <si>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</si>
  <si>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</si>
  <si>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</si>
  <si>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</si>
  <si>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</si>
  <si>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</si>
  <si>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</si>
  <si>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</si>
  <si>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</si>
  <si>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</si>
  <si>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</si>
  <si>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</si>
  <si>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</si>
  <si>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</si>
  <si>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</si>
  <si>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</si>
  <si>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</si>
  <si>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</si>
  <si>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</si>
  <si>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</si>
  <si>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</si>
  <si>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</si>
  <si>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</si>
  <si>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</si>
  <si>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</si>
  <si>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</si>
  <si>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</si>
  <si>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</si>
  <si>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</si>
  <si>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</si>
  <si>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</si>
  <si>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</si>
  <si>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</si>
  <si>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</si>
  <si>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</si>
  <si>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</si>
  <si>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</si>
  <si>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</si>
  <si>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</si>
  <si>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</si>
  <si>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</si>
  <si>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</si>
  <si>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</si>
  <si>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</si>
  <si>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</si>
  <si>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</si>
  <si>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</si>
  <si>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</si>
  <si>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</si>
  <si>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</si>
  <si>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</si>
  <si>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</si>
  <si>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</si>
  <si>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</si>
  <si>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</si>
  <si>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</si>
  <si>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</si>
  <si>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</si>
  <si>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</si>
  <si>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</si>
  <si>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</si>
  <si>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</si>
  <si>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</si>
  <si>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</si>
  <si>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</si>
  <si>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</si>
  <si>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</si>
  <si>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</si>
  <si>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</si>
  <si>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</si>
  <si>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</si>
  <si>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</si>
  <si>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</si>
  <si>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</si>
  <si>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</si>
  <si>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</si>
  <si>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</si>
  <si>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</si>
  <si>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</si>
  <si>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</si>
  <si>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</si>
  <si>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</si>
  <si>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</si>
  <si>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</si>
  <si>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</si>
  <si>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</si>
  <si>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</si>
  <si>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</si>
  <si>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</si>
  <si>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</si>
  <si>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</si>
  <si>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</si>
  <si>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</si>
  <si>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</si>
  <si>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</si>
  <si>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</si>
  <si>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</si>
  <si>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</si>
  <si>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</si>
  <si>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</si>
  <si>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</si>
  <si>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</si>
  <si>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</si>
  <si>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</si>
  <si>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</si>
  <si>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</si>
  <si>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</si>
  <si>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</si>
  <si>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</si>
  <si>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</si>
  <si>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</si>
  <si>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</si>
  <si>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</si>
  <si>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</si>
  <si>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</si>
  <si>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</si>
  <si>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</si>
  <si>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</si>
  <si>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</si>
  <si>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</si>
  <si>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</si>
  <si>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</si>
  <si>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</si>
  <si>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</si>
  <si>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</si>
  <si>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</si>
  <si>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</si>
  <si>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</si>
  <si>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</si>
  <si>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</si>
  <si>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</si>
  <si>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</si>
  <si>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</si>
  <si>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</si>
  <si>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</si>
  <si>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</si>
  <si>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</si>
  <si>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</si>
  <si>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</si>
  <si>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</si>
  <si>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</si>
  <si>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</si>
  <si>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</si>
  <si>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</si>
  <si>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</si>
  <si>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</si>
  <si>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</si>
  <si>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</si>
  <si>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</si>
  <si>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</si>
  <si>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</si>
  <si>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</si>
  <si>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</si>
  <si>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</si>
  <si>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</si>
  <si>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</si>
  <si>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</si>
  <si>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</si>
  <si>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</si>
  <si>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</si>
  <si>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</si>
  <si>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</si>
  <si>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</si>
  <si>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</si>
  <si>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</si>
  <si>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</si>
  <si>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</si>
  <si>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</si>
  <si>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</si>
  <si>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</si>
  <si>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</si>
  <si>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</si>
  <si>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</si>
  <si>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</si>
  <si>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</si>
  <si>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</si>
  <si>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</si>
  <si>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</si>
  <si>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</si>
  <si>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</si>
  <si>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</si>
  <si>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</si>
  <si>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</si>
  <si>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</si>
  <si>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</si>
  <si>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</si>
  <si>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</si>
  <si>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</si>
  <si>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</si>
  <si>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</si>
  <si>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</si>
  <si>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</si>
  <si>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</si>
  <si>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</si>
  <si>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</si>
  <si>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</si>
  <si>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</si>
  <si>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</si>
  <si>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</si>
  <si>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</si>
  <si>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</si>
  <si>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</si>
  <si>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</si>
  <si>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</si>
  <si>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</si>
  <si>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</si>
  <si>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</si>
  <si>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</si>
  <si>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</si>
  <si>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</si>
  <si>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</si>
  <si>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</si>
  <si>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</si>
  <si>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</si>
  <si>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</si>
  <si>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</si>
  <si>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</si>
  <si>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</si>
  <si>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</si>
  <si>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</si>
  <si>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</si>
  <si>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</si>
  <si>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</si>
  <si>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</si>
  <si>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</si>
  <si>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</si>
  <si>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</si>
  <si>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</si>
  <si>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</si>
  <si>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</si>
  <si>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</si>
  <si>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</si>
  <si>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</si>
  <si>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</si>
  <si>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</si>
  <si>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</si>
  <si>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</si>
  <si>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</si>
  <si>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</si>
  <si>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</si>
  <si>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</si>
  <si>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</si>
  <si>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</si>
  <si>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</si>
  <si>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</si>
  <si>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</si>
  <si>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</si>
  <si>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</si>
  <si>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</si>
  <si>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</si>
  <si>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</si>
  <si>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</si>
  <si>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</si>
  <si>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</si>
  <si>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</si>
  <si>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</si>
  <si>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</si>
  <si>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</si>
  <si>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</si>
  <si>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</si>
  <si>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</si>
  <si>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</si>
  <si>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</si>
  <si>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</si>
  <si>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</si>
  <si>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</si>
  <si>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</si>
  <si>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</si>
  <si>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</si>
  <si>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</si>
  <si>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</si>
  <si>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</si>
  <si>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</si>
  <si>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</si>
  <si>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</si>
  <si>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</si>
  <si>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</si>
  <si>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</si>
  <si>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</si>
  <si>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</si>
  <si>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</si>
  <si>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</si>
  <si>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</si>
  <si>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</si>
  <si>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</si>
  <si>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</si>
  <si>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</si>
  <si>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</si>
  <si>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</si>
  <si>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</si>
  <si>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</si>
  <si>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</si>
  <si>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</si>
  <si>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</si>
  <si>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</si>
  <si>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</si>
  <si>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</si>
  <si>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</si>
  <si>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</si>
  <si>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</si>
  <si>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</si>
  <si>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</si>
  <si>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</si>
  <si>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</si>
  <si>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</si>
  <si>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</si>
  <si>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</si>
  <si>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</si>
  <si>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</si>
  <si>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</si>
  <si>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</si>
  <si>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</si>
  <si>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</si>
  <si>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</si>
  <si>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</si>
  <si>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</si>
  <si>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</si>
  <si>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</si>
  <si>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</si>
  <si>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</si>
  <si>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</si>
  <si>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</si>
  <si>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</si>
  <si>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</si>
  <si>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</si>
  <si>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</si>
  <si>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</si>
  <si>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</si>
  <si>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</si>
  <si>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</si>
  <si>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</si>
  <si>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</si>
  <si>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</si>
  <si>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</si>
  <si>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</si>
  <si>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</si>
  <si>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</si>
  <si>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</si>
  <si>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</si>
  <si>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</si>
  <si>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</si>
  <si>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</si>
  <si>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</si>
  <si>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</si>
  <si>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</si>
  <si>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</si>
  <si>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</si>
  <si>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</si>
  <si>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</si>
  <si>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</si>
  <si>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</si>
  <si>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</si>
  <si>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</si>
  <si>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</si>
  <si>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</si>
  <si>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</si>
  <si>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</si>
  <si>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</si>
  <si>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</si>
  <si>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</si>
  <si>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</si>
  <si>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</si>
  <si>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</si>
  <si>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</si>
  <si>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</si>
  <si>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</si>
  <si>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</si>
  <si>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</si>
  <si>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</si>
  <si>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</si>
  <si>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</si>
  <si>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</si>
  <si>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</si>
  <si>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</si>
  <si>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</si>
  <si>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</si>
  <si>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</si>
  <si>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</si>
  <si>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</si>
  <si>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</si>
  <si>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</si>
  <si>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</si>
  <si>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</si>
  <si>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</si>
  <si>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</si>
  <si>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</si>
  <si>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</si>
  <si>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</si>
  <si>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</si>
  <si>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</si>
  <si>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</si>
  <si>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</si>
  <si>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</si>
  <si>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</si>
  <si>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</si>
  <si>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</si>
  <si>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</si>
  <si>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</si>
  <si>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</si>
  <si>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</si>
  <si>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</si>
  <si>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</si>
  <si>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</si>
  <si>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</si>
  <si>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</si>
  <si>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</si>
  <si>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</si>
  <si>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</si>
  <si>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</si>
  <si>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</si>
  <si>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</si>
  <si>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</si>
  <si>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</si>
  <si>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</si>
  <si>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</si>
  <si>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</si>
  <si>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</si>
  <si>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</si>
  <si>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</si>
  <si>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</si>
  <si>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</si>
  <si>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</si>
  <si>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</si>
  <si>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</si>
  <si>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</si>
  <si>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</si>
  <si>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</si>
  <si>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</si>
  <si>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</si>
  <si>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</si>
  <si>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</si>
  <si>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</si>
  <si>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</si>
  <si>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</si>
  <si>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</si>
  <si>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</si>
  <si>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</si>
  <si>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</si>
  <si>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</si>
  <si>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</si>
  <si>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</si>
  <si>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</si>
  <si>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</si>
  <si>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</si>
  <si>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</si>
  <si>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</si>
  <si>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</si>
  <si>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</si>
  <si>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</si>
  <si>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</si>
  <si>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</si>
  <si>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</si>
  <si>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</si>
  <si>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</si>
  <si>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</si>
  <si>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</si>
  <si>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</si>
  <si>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</si>
  <si>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</si>
  <si>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</si>
  <si>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</si>
  <si>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</si>
  <si>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</si>
  <si>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</si>
  <si>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</si>
  <si>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</si>
  <si>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</si>
  <si>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</si>
  <si>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</si>
  <si>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</si>
  <si>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</si>
  <si>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</si>
  <si>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</si>
  <si>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</si>
  <si>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</si>
  <si>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</si>
  <si>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</si>
  <si>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</si>
  <si>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</si>
  <si>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</si>
  <si>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</si>
  <si>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</si>
  <si>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</si>
  <si>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</si>
  <si>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</si>
  <si>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</si>
  <si>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</si>
  <si>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</si>
  <si>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</si>
  <si>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</si>
  <si>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</si>
  <si>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</si>
  <si>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</si>
  <si>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</si>
  <si>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</si>
  <si>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</si>
  <si>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</si>
  <si>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</si>
  <si>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</si>
  <si>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</si>
  <si>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</si>
  <si>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</si>
  <si>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</si>
  <si>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</si>
  <si>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</si>
  <si>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</si>
  <si>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</si>
  <si>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</si>
  <si>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</si>
  <si>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</si>
  <si>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</si>
  <si>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</si>
  <si>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</si>
  <si>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</si>
  <si>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</si>
  <si>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</si>
  <si>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</si>
  <si>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</si>
  <si>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</si>
  <si>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</si>
  <si>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</si>
  <si>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</si>
  <si>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</si>
  <si>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</si>
  <si>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</si>
  <si>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</si>
  <si>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</si>
  <si>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</si>
  <si>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</si>
  <si>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</si>
  <si>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</si>
  <si>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</si>
  <si>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</si>
  <si>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</si>
  <si>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</si>
  <si>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</si>
  <si>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</si>
  <si>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</si>
  <si>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</si>
  <si>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</si>
  <si>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</si>
  <si>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</si>
  <si>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</si>
  <si>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</si>
  <si>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</si>
  <si>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</si>
  <si>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</si>
  <si>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</si>
  <si>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</si>
  <si>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</si>
  <si>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</si>
  <si>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</si>
  <si>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</si>
  <si>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</si>
  <si>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</si>
  <si>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</si>
  <si>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</si>
  <si>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</si>
  <si>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</si>
  <si>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</si>
  <si>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</si>
  <si>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</si>
  <si>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</si>
  <si>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</si>
  <si>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</si>
  <si>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</si>
  <si>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</si>
  <si>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</si>
  <si>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</si>
  <si>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</si>
  <si>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</si>
  <si>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</si>
  <si>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</si>
  <si>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</si>
  <si>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</si>
  <si>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</si>
  <si>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</si>
  <si>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</si>
  <si>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</si>
  <si>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</si>
  <si>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</si>
  <si>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</si>
  <si>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</si>
  <si>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</si>
  <si>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</si>
  <si>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</si>
  <si>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</si>
  <si>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</si>
  <si>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</si>
  <si>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</si>
  <si>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</si>
  <si>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</si>
  <si>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</si>
  <si>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</si>
  <si>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</si>
  <si>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</si>
  <si>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</si>
  <si>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</si>
  <si>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</si>
  <si>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</si>
  <si>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</si>
  <si>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</si>
  <si>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</si>
  <si>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</si>
  <si>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</si>
  <si>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</si>
  <si>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</si>
  <si>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</si>
  <si>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</si>
  <si>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</si>
  <si>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</si>
  <si>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</si>
  <si>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</si>
  <si>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</si>
  <si>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</si>
  <si>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</si>
  <si>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</si>
  <si>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</si>
  <si>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</si>
  <si>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</si>
  <si>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</si>
  <si>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</si>
  <si>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</si>
  <si>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</si>
  <si>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</si>
  <si>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</si>
  <si>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</si>
  <si>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</si>
  <si>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</si>
  <si>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</si>
  <si>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</si>
  <si>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</si>
  <si>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</si>
  <si>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</si>
  <si>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</si>
  <si>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</si>
  <si>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</si>
  <si>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</si>
  <si>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</si>
  <si>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</si>
  <si>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</si>
  <si>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</si>
  <si>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</si>
  <si>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</si>
  <si>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</si>
  <si>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</si>
  <si>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</si>
  <si>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</si>
  <si>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</si>
  <si>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</si>
  <si>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</si>
  <si>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</si>
  <si>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</si>
  <si>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</si>
  <si>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</si>
  <si>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</si>
  <si>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</si>
  <si>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</si>
  <si>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</si>
  <si>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</si>
  <si>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</si>
  <si>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</si>
  <si>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</si>
  <si>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</si>
  <si>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</si>
  <si>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</si>
  <si>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</si>
  <si>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</si>
  <si>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</si>
  <si>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</si>
  <si>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</si>
  <si>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</si>
  <si>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</si>
  <si>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</si>
  <si>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</si>
  <si>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</si>
  <si>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</si>
  <si>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</si>
  <si>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</si>
  <si>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</si>
  <si>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</si>
  <si>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</si>
  <si>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</si>
  <si>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</si>
  <si>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</si>
  <si>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</si>
  <si>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</si>
  <si>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</si>
  <si>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</si>
  <si>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</si>
  <si>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</si>
  <si>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</si>
  <si>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</si>
  <si>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</si>
  <si>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</si>
  <si>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</si>
  <si>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</si>
  <si>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</si>
  <si>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</si>
  <si>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</si>
  <si>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</si>
  <si>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</si>
  <si>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</si>
  <si>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</si>
  <si>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</si>
  <si>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</si>
  <si>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</si>
  <si>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</si>
  <si>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</si>
  <si>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</si>
  <si>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</si>
  <si>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</si>
  <si>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</si>
  <si>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</si>
  <si>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</si>
  <si>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</si>
  <si>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</si>
  <si>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</si>
  <si>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</si>
  <si>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</si>
  <si>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</si>
  <si>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</si>
  <si>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</si>
  <si>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</si>
  <si>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</si>
  <si>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</si>
  <si>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</si>
  <si>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</si>
  <si>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</si>
  <si>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</si>
  <si>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</si>
  <si>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</si>
  <si>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</si>
  <si>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</si>
  <si>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</si>
  <si>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</si>
  <si>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</si>
  <si>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</si>
  <si>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</si>
  <si>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</si>
  <si>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</si>
  <si>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</si>
  <si>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</si>
  <si>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</si>
  <si>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</si>
  <si>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</si>
  <si>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</si>
  <si>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</si>
  <si>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</si>
  <si>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</si>
  <si>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</si>
  <si>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</si>
  <si>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</si>
  <si>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</si>
  <si>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</si>
  <si>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</si>
  <si>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</si>
  <si>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</si>
  <si>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</si>
  <si>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</si>
  <si>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</si>
  <si>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</si>
  <si>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</si>
  <si>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</si>
  <si>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</si>
  <si>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</si>
  <si>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</si>
  <si>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</si>
  <si>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</si>
  <si>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</si>
  <si>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</si>
  <si>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</si>
  <si>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</si>
  <si>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</si>
  <si>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</si>
  <si>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</si>
  <si>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</si>
  <si>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</si>
  <si>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</si>
  <si>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</si>
  <si>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</si>
  <si>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</si>
  <si>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</si>
  <si>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</si>
  <si>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</si>
  <si>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</si>
  <si>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</si>
  <si>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</si>
  <si>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</si>
  <si>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</si>
  <si>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</si>
  <si>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</si>
  <si>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</si>
  <si>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</si>
  <si>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</si>
  <si>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</si>
  <si>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</si>
  <si>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</si>
  <si>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</si>
  <si>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</si>
  <si>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</si>
  <si>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</si>
  <si>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</si>
  <si>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</si>
  <si>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</si>
  <si>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</si>
  <si>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</si>
  <si>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</si>
  <si>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</si>
  <si>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</si>
  <si>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</si>
  <si>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</si>
  <si>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</si>
  <si>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</si>
  <si>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</si>
  <si>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</si>
  <si>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</si>
  <si>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</si>
  <si>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</si>
  <si>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</si>
  <si>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</si>
  <si>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</si>
  <si>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</si>
  <si>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</si>
  <si>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</si>
  <si>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</si>
  <si>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</si>
  <si>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</si>
  <si>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</si>
  <si>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</si>
  <si>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</si>
  <si>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</si>
  <si>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</si>
  <si>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</si>
  <si>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</si>
  <si>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</si>
  <si>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</si>
  <si>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</si>
  <si>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</si>
  <si>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</si>
  <si>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</si>
  <si>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</si>
  <si>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</si>
  <si>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</si>
  <si>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</si>
  <si>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</si>
  <si>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</si>
  <si>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</si>
  <si>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</si>
  <si>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</si>
  <si>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</si>
  <si>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</si>
  <si>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</si>
  <si>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</si>
  <si>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</si>
  <si>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</si>
  <si>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</si>
  <si>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</si>
  <si>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</si>
  <si>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</si>
  <si>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</si>
  <si>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</si>
  <si>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</si>
  <si>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</si>
  <si>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</si>
  <si>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</si>
  <si>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</si>
  <si>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</si>
  <si>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</si>
  <si>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</si>
  <si>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</si>
  <si>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</si>
  <si>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</si>
  <si>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</si>
  <si>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</si>
  <si>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</si>
  <si>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</si>
  <si>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</si>
  <si>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</si>
  <si>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</si>
  <si>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</si>
  <si>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</si>
  <si>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</si>
  <si>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</si>
  <si>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</si>
  <si>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</si>
  <si>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</si>
  <si>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</si>
  <si>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</si>
  <si>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</si>
  <si>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</si>
  <si>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</si>
  <si>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</si>
  <si>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</si>
  <si>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</si>
  <si>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</si>
  <si>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</si>
  <si>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</si>
  <si>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</si>
  <si>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</si>
  <si>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</si>
  <si>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</si>
  <si>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</si>
  <si>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</si>
  <si>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</si>
  <si>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</si>
  <si>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</si>
  <si>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</si>
  <si>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</si>
  <si>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</si>
  <si>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</si>
  <si>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</si>
  <si>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</si>
  <si>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</si>
  <si>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</si>
  <si>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</si>
  <si>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</si>
  <si>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</si>
  <si>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</si>
  <si>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</si>
  <si>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</si>
  <si>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</si>
  <si>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</si>
  <si>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</si>
  <si>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</si>
  <si>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</si>
  <si>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</si>
  <si>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</si>
  <si>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</si>
  <si>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</si>
  <si>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</si>
  <si>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</si>
  <si>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</si>
  <si>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</si>
  <si>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</si>
  <si>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</si>
  <si>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</si>
  <si>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</si>
  <si>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</si>
  <si>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</si>
  <si>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</si>
  <si>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</si>
  <si>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</si>
  <si>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</si>
  <si>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</si>
  <si>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</si>
  <si>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</si>
  <si>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</si>
  <si>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</si>
  <si>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</si>
  <si>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</si>
  <si>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</si>
  <si>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</si>
  <si>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</si>
  <si>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</si>
  <si>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</si>
  <si>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</si>
  <si>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</si>
  <si>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</si>
  <si>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</si>
  <si>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</si>
  <si>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</si>
  <si>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</si>
  <si>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</si>
  <si>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</si>
  <si>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</si>
  <si>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</si>
  <si>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</si>
  <si>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</si>
  <si>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</si>
  <si>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</si>
  <si>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</si>
  <si>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</si>
  <si>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</si>
  <si>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</si>
  <si>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</si>
  <si>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</si>
  <si>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</si>
  <si>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</si>
  <si>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</si>
  <si>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</si>
  <si>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</si>
  <si>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</si>
  <si>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</si>
  <si>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</si>
  <si>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</si>
  <si>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</si>
  <si>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</si>
  <si>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</si>
  <si>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</si>
  <si>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</si>
  <si>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</si>
  <si>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</si>
  <si>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</si>
  <si>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</si>
  <si>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</si>
  <si>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</si>
  <si>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</si>
  <si>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</si>
  <si>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</si>
  <si>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</si>
  <si>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</si>
  <si>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</si>
  <si>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</si>
  <si>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</si>
  <si>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</si>
  <si>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</si>
  <si>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</si>
  <si>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</si>
  <si>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</si>
  <si>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</si>
  <si>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</si>
  <si>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</si>
  <si>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</si>
  <si>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</si>
  <si>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</si>
  <si>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</si>
  <si>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</si>
  <si>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</si>
  <si>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</si>
  <si>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</si>
  <si>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</si>
  <si>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</si>
  <si>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</si>
  <si>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</si>
  <si>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</si>
  <si>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</si>
  <si>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</si>
  <si>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</si>
  <si>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</si>
  <si>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</si>
  <si>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</si>
  <si>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</si>
  <si>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</si>
  <si>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</si>
  <si>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</si>
  <si>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</si>
  <si>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</si>
  <si>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</si>
  <si>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</si>
  <si>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</si>
  <si>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</si>
  <si>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</si>
  <si>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</si>
  <si>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</si>
  <si>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</si>
  <si>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</si>
  <si>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</si>
  <si>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</si>
  <si>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</si>
  <si>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</si>
  <si>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</si>
  <si>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</si>
  <si>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</si>
  <si>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</si>
  <si>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</si>
  <si>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</si>
  <si>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</si>
  <si>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</si>
  <si>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</si>
  <si>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</si>
  <si>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</si>
  <si>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</si>
  <si>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</si>
  <si>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</si>
  <si>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</si>
  <si>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</si>
  <si>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</si>
  <si>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</si>
  <si>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</si>
  <si>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</si>
  <si>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</si>
  <si>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</si>
  <si>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</si>
  <si>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</si>
  <si>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</si>
  <si>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</si>
  <si>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</si>
  <si>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</si>
  <si>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</si>
  <si>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</si>
  <si>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</si>
  <si>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</si>
  <si>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</si>
  <si>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</si>
  <si>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</si>
  <si>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</si>
  <si>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</si>
  <si>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</si>
  <si>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</si>
  <si>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</si>
  <si>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</si>
  <si>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</si>
  <si>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</si>
  <si>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</si>
  <si>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</si>
  <si>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</si>
  <si>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</si>
  <si>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</si>
  <si>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</si>
  <si>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</si>
  <si>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</si>
  <si>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</si>
  <si>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</si>
  <si>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</si>
  <si>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</si>
  <si>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</si>
  <si>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</si>
  <si>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</si>
  <si>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</si>
  <si>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</si>
  <si>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</si>
  <si>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</si>
  <si>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</si>
  <si>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</si>
  <si>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</si>
  <si>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</si>
  <si>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</si>
  <si>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</si>
  <si>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</si>
  <si>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</si>
  <si>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</si>
  <si>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</si>
  <si>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</si>
  <si>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</si>
  <si>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</si>
  <si>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</si>
  <si>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</si>
  <si>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</si>
  <si>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</si>
  <si>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</si>
  <si>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</si>
  <si>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</si>
  <si>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</si>
  <si>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</si>
  <si>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</si>
  <si>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</si>
  <si>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</si>
  <si>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</si>
  <si>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</si>
  <si>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</si>
  <si>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</si>
  <si>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</si>
  <si>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</si>
  <si>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</si>
  <si>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</si>
  <si>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</si>
  <si>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</si>
  <si>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</si>
  <si>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</si>
  <si>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</si>
  <si>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</si>
  <si>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</si>
  <si>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</si>
  <si>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</si>
  <si>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</si>
  <si>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</si>
  <si>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</si>
  <si>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</si>
  <si>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</si>
  <si>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</si>
  <si>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</si>
  <si>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</si>
  <si>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</si>
  <si>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</si>
  <si>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</si>
  <si>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</si>
  <si>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</si>
  <si>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</si>
  <si>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</si>
  <si>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</si>
  <si>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</si>
  <si>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</si>
  <si>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</si>
  <si>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</si>
  <si>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</si>
  <si>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</si>
  <si>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</si>
  <si>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</si>
  <si>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</si>
  <si>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</si>
  <si>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</si>
  <si>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</si>
  <si>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</si>
  <si>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</si>
  <si>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</si>
  <si>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</si>
  <si>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</si>
  <si>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</si>
  <si>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</si>
  <si>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</si>
  <si>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</si>
  <si>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</si>
  <si>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</si>
  <si>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</si>
  <si>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</si>
  <si>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</si>
  <si>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</si>
  <si>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</si>
  <si>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</si>
  <si>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</si>
  <si>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</si>
  <si>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</si>
  <si>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</si>
  <si>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</si>
  <si>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</si>
  <si>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</si>
  <si>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</si>
  <si>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</si>
  <si>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</si>
  <si>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</si>
  <si>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</si>
  <si>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</si>
  <si>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</si>
  <si>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</si>
  <si>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</si>
  <si>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</si>
  <si>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</si>
  <si>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</si>
  <si>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</si>
  <si>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</si>
  <si>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</si>
  <si>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</si>
  <si>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</si>
  <si>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</si>
  <si>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</si>
  <si>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</si>
  <si>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</si>
  <si>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</si>
  <si>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</si>
  <si>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</si>
  <si>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</si>
  <si>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</si>
  <si>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</si>
  <si>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</si>
  <si>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</si>
  <si>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</si>
  <si>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</si>
  <si>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</si>
  <si>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</si>
  <si>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</si>
  <si>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</si>
  <si>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</si>
  <si>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</si>
  <si>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</si>
  <si>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</si>
  <si>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</si>
  <si>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</si>
  <si>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</si>
  <si>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</si>
  <si>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</si>
  <si>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</si>
  <si>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</si>
  <si>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</si>
  <si>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</si>
  <si>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</si>
  <si>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</si>
  <si>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</si>
  <si>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</si>
  <si>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</si>
  <si>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</si>
  <si>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</si>
  <si>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</si>
  <si>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</si>
  <si>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</si>
  <si>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</si>
  <si>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</si>
  <si>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</si>
  <si>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</si>
  <si>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</si>
  <si>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</si>
  <si>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</si>
  <si>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</si>
  <si>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</si>
  <si>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</si>
  <si>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</si>
  <si>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</si>
  <si>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</si>
  <si>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</si>
  <si>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</si>
  <si>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</si>
  <si>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</si>
  <si>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</si>
  <si>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</si>
  <si>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</si>
  <si>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</si>
  <si>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</si>
  <si>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</si>
  <si>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</si>
  <si>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</si>
  <si>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</si>
  <si>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</si>
  <si>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</si>
  <si>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</si>
  <si>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</si>
  <si>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</si>
  <si>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</si>
  <si>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</si>
  <si>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</si>
  <si>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</si>
  <si>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</si>
  <si>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</si>
  <si>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</si>
  <si>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</si>
  <si>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</si>
  <si>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</si>
  <si>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</si>
  <si>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</si>
  <si>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</si>
  <si>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</si>
  <si>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</si>
  <si>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</si>
  <si>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</si>
  <si>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</si>
  <si>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</si>
  <si>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</si>
  <si>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</si>
  <si>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</si>
  <si>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</si>
  <si>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</si>
  <si>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</si>
  <si>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</si>
  <si>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</si>
  <si>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</si>
  <si>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</si>
  <si>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</si>
  <si>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</si>
  <si>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</si>
  <si>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</si>
  <si>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</si>
  <si>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</si>
  <si>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</si>
  <si>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</si>
  <si>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</si>
  <si>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</si>
  <si>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</si>
  <si>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</si>
  <si>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</si>
  <si>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</si>
  <si>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</si>
  <si>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</si>
  <si>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</si>
  <si>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</si>
  <si>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</si>
  <si>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</si>
  <si>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</si>
  <si>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</si>
  <si>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</si>
  <si>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</si>
  <si>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</si>
  <si>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</si>
  <si>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</si>
  <si>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</si>
  <si>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</si>
  <si>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</si>
  <si>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</si>
  <si>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</si>
  <si>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</si>
  <si>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</si>
  <si>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</si>
  <si>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</si>
  <si>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</si>
  <si>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</si>
  <si>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</si>
  <si>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</si>
  <si>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</si>
  <si>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</si>
  <si>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</si>
  <si>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</si>
  <si>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</si>
  <si>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</si>
  <si>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</si>
  <si>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</si>
  <si>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</si>
  <si>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</si>
  <si>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</si>
  <si>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</si>
  <si>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</si>
  <si>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</si>
  <si>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</si>
  <si>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</si>
  <si>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</si>
  <si>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</si>
  <si>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</si>
  <si>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</si>
  <si>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</si>
  <si>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</si>
  <si>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</si>
  <si>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</si>
  <si>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</si>
  <si>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</si>
  <si>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</si>
  <si>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</si>
  <si>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</si>
  <si>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</si>
  <si>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</si>
  <si>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</si>
  <si>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</si>
  <si>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</si>
  <si>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</si>
  <si>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</si>
  <si>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</si>
  <si>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</si>
  <si>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</si>
  <si>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</si>
  <si>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</si>
  <si>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</si>
  <si>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</si>
  <si>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</si>
  <si>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</si>
  <si>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</si>
  <si>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</si>
  <si>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</si>
  <si>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</si>
  <si>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</si>
  <si>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</si>
  <si>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</si>
  <si>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</si>
  <si>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</si>
  <si>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</si>
  <si>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</si>
  <si>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</si>
  <si>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</si>
  <si>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</si>
  <si>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</si>
  <si>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</si>
  <si>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</si>
  <si>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</si>
  <si>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</si>
  <si>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</si>
  <si>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</si>
  <si>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</si>
  <si>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</si>
  <si>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</si>
  <si>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</si>
  <si>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</si>
  <si>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</si>
  <si>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</si>
  <si>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</si>
  <si>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</si>
  <si>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</si>
  <si>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</si>
  <si>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</si>
  <si>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</si>
  <si>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</si>
  <si>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</si>
  <si>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</si>
  <si>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</si>
  <si>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</si>
  <si>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</si>
  <si>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</si>
  <si>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</si>
  <si>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</si>
  <si>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</si>
  <si>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</si>
  <si>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</si>
  <si>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</si>
  <si>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</si>
  <si>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</si>
  <si>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</si>
  <si>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</si>
  <si>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</si>
  <si>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</si>
  <si>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</si>
  <si>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</si>
  <si>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</si>
  <si>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</si>
  <si>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</si>
  <si>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</si>
  <si>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</si>
  <si>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</si>
  <si>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</si>
  <si>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</si>
  <si>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</si>
  <si>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</si>
  <si>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</si>
  <si>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</si>
  <si>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</si>
  <si>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</si>
  <si>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</si>
  <si>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</si>
  <si>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</si>
  <si>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</si>
  <si>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</si>
  <si>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</si>
  <si>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</si>
  <si>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</si>
  <si>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</si>
  <si>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</si>
  <si>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</si>
  <si>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</si>
  <si>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</si>
  <si>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</si>
  <si>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</si>
  <si>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</si>
  <si>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</si>
  <si>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</si>
  <si>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</si>
  <si>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</si>
  <si>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</si>
  <si>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</si>
  <si>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</si>
  <si>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</si>
  <si>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</si>
  <si>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</si>
  <si>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</si>
  <si>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</si>
  <si>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</si>
  <si>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</si>
  <si>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</si>
  <si>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</si>
  <si>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</si>
  <si>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</si>
  <si>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</si>
  <si>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</si>
  <si>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</si>
  <si>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</si>
  <si>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</si>
  <si>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</si>
  <si>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</si>
  <si>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</si>
  <si>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</si>
  <si>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</si>
  <si>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</si>
  <si>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</si>
  <si>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</si>
  <si>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</si>
  <si>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</si>
  <si>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</si>
  <si>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</si>
  <si>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</si>
  <si>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</si>
  <si>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</si>
  <si>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</si>
  <si>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</si>
  <si>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</si>
  <si>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</si>
  <si>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</si>
  <si>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</si>
  <si>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</si>
  <si>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</si>
  <si>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</si>
  <si>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</si>
  <si>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</si>
  <si>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</si>
  <si>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</si>
  <si>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</si>
  <si>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</si>
  <si>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</si>
  <si>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</si>
  <si>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</si>
  <si>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</si>
  <si>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</si>
  <si>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</si>
  <si>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</si>
  <si>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</si>
  <si>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</si>
  <si>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</si>
  <si>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</si>
  <si>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</si>
  <si>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</si>
  <si>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</si>
  <si>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</si>
  <si>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</si>
  <si>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</si>
  <si>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</si>
  <si>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</si>
  <si>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</si>
  <si>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</si>
  <si>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</si>
  <si>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</si>
  <si>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</si>
  <si>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</si>
  <si>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</si>
  <si>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</si>
  <si>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</si>
  <si>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</si>
  <si>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</si>
  <si>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</si>
  <si>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</si>
  <si>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</si>
  <si>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</si>
  <si>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</si>
  <si>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</si>
  <si>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</si>
  <si>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</si>
  <si>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</si>
  <si>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</si>
  <si>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</si>
  <si>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</si>
  <si>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</si>
  <si>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</si>
  <si>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</si>
  <si>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</si>
  <si>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</si>
  <si>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</si>
  <si>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</si>
  <si>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</si>
  <si>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</si>
  <si>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</si>
  <si>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</si>
  <si>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</si>
  <si>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</si>
  <si>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</si>
  <si>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</si>
  <si>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</si>
  <si>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</si>
  <si>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</si>
  <si>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</si>
  <si>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</si>
  <si>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</si>
  <si>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</si>
  <si>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</si>
  <si>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</si>
  <si>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</si>
  <si>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</si>
  <si>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</si>
  <si>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</si>
  <si>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</si>
  <si>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</si>
  <si>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</si>
  <si>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</si>
  <si>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</si>
  <si>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</si>
  <si>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</si>
  <si>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</si>
  <si>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</si>
  <si>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</si>
  <si>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</si>
  <si>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</si>
  <si>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</si>
  <si>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</si>
  <si>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</si>
  <si>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</si>
  <si>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</si>
  <si>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</si>
  <si>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</si>
  <si>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</si>
  <si>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</si>
  <si>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</si>
  <si>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</si>
  <si>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</si>
  <si>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</si>
  <si>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</si>
  <si>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</si>
  <si>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</si>
  <si>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</si>
  <si>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</si>
  <si>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</si>
  <si>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</si>
  <si>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</si>
  <si>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</si>
  <si>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</si>
  <si>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</si>
  <si>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</si>
  <si>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</si>
  <si>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</si>
  <si>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</si>
  <si>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</si>
  <si>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</si>
  <si>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</si>
  <si>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</si>
  <si>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</si>
  <si>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</si>
  <si>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</si>
  <si>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</si>
  <si>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</si>
  <si>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</si>
  <si>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</si>
  <si>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</si>
  <si>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</si>
  <si>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</si>
  <si>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</si>
  <si>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</si>
  <si>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</si>
  <si>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</si>
  <si>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</si>
  <si>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</si>
  <si>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</si>
  <si>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</si>
  <si>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</si>
  <si>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</si>
  <si>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</si>
  <si>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</si>
  <si>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</si>
  <si>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</si>
  <si>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</si>
  <si>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</si>
  <si>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</si>
  <si>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</si>
  <si>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</si>
  <si>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</si>
  <si>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</si>
  <si>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</si>
  <si>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</si>
  <si>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</si>
  <si>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</si>
  <si>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</si>
  <si>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</si>
  <si>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</si>
  <si>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</si>
  <si>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</si>
  <si>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</si>
  <si>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</si>
  <si>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</si>
  <si>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</si>
  <si>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</si>
  <si>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</si>
  <si>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</si>
  <si>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</si>
  <si>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</si>
  <si>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</si>
  <si>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</si>
  <si>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</si>
  <si>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</si>
  <si>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</si>
  <si>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</si>
  <si>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</si>
  <si>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</si>
  <si>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</si>
  <si>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</si>
  <si>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</si>
  <si>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</si>
  <si>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</si>
  <si>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</si>
  <si>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</si>
  <si>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</si>
  <si>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</si>
  <si>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</si>
  <si>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</si>
  <si>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</si>
  <si>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</si>
  <si>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</si>
  <si>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</si>
  <si>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</si>
  <si>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</si>
  <si>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</si>
  <si>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</si>
  <si>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</si>
  <si>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</si>
  <si>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</si>
  <si>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</si>
  <si>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</si>
  <si>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</si>
  <si>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</si>
  <si>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</si>
  <si>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</si>
  <si>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</si>
  <si>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</si>
  <si>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</si>
  <si>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</si>
  <si>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</si>
  <si>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</si>
  <si>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</si>
  <si>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</si>
  <si>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</si>
  <si>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</si>
  <si>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</si>
  <si>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</si>
  <si>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</si>
  <si>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</si>
  <si>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</si>
  <si>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</si>
  <si>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</si>
  <si>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</si>
  <si>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</si>
  <si>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</si>
  <si>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</si>
  <si>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</si>
  <si>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</si>
  <si>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</si>
  <si>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</si>
  <si>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</si>
  <si>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</si>
  <si>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</si>
  <si>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</si>
  <si>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</si>
  <si>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</si>
  <si>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</si>
  <si>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</si>
  <si>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</si>
  <si>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</si>
  <si>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</si>
  <si>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</si>
  <si>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</si>
  <si>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</si>
  <si>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</si>
  <si>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</si>
  <si>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</si>
  <si>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</si>
  <si>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</si>
  <si>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</si>
  <si>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</si>
  <si>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</si>
  <si>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</si>
  <si>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</si>
  <si>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</si>
  <si>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</si>
  <si>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</si>
  <si>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</si>
  <si>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</si>
  <si>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</si>
  <si>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</si>
  <si>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</si>
  <si>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</si>
  <si>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</si>
  <si>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</si>
  <si>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</si>
  <si>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</si>
  <si>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</si>
  <si>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</si>
  <si>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</si>
  <si>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</si>
  <si>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</si>
  <si>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</si>
  <si>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</si>
  <si>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</si>
  <si>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</si>
  <si>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</si>
  <si>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</si>
  <si>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</si>
  <si>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</si>
  <si>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</si>
  <si>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</si>
  <si>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</si>
  <si>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</si>
  <si>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</si>
  <si>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</si>
  <si>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</si>
  <si>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</si>
  <si>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</si>
  <si>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</si>
  <si>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</si>
  <si>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</si>
  <si>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</si>
  <si>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</si>
  <si>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</si>
  <si>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</si>
  <si>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</si>
  <si>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</si>
  <si>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</si>
  <si>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</si>
  <si>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</si>
  <si>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</si>
  <si>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</si>
  <si>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</si>
  <si>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</si>
  <si>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</si>
  <si>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</si>
  <si>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</si>
  <si>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</si>
  <si>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</si>
  <si>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</si>
  <si>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</si>
  <si>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</si>
  <si>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</si>
  <si>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</si>
  <si>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</si>
  <si>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</si>
  <si>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</si>
  <si>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</si>
  <si>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</si>
  <si>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</si>
  <si>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</si>
  <si>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</si>
  <si>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</si>
  <si>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</si>
  <si>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</si>
  <si>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</si>
  <si>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</si>
  <si>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</si>
  <si>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</si>
  <si>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</si>
  <si>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</si>
  <si>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</si>
  <si>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</si>
  <si>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</si>
  <si>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</si>
  <si>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</si>
  <si>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</si>
  <si>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</si>
  <si>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</si>
  <si>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</si>
  <si>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</si>
  <si>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</si>
  <si>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</si>
  <si>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</si>
  <si>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</si>
  <si>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</si>
  <si>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</si>
  <si>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</si>
  <si>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</si>
  <si>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</si>
  <si>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</si>
  <si>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</si>
  <si>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</si>
  <si>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</si>
  <si>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</si>
  <si>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</si>
  <si>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</si>
  <si>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</si>
  <si>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</si>
  <si>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</si>
  <si>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</si>
  <si>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</si>
  <si>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</si>
  <si>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</si>
  <si>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</si>
  <si>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</si>
  <si>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</si>
  <si>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</si>
  <si>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</si>
  <si>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</si>
  <si>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</si>
  <si>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</si>
  <si>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</si>
  <si>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</si>
  <si>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</si>
  <si>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</si>
  <si>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</si>
  <si>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</si>
  <si>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</si>
  <si>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</si>
  <si>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</si>
  <si>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</si>
  <si>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</si>
  <si>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</si>
  <si>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</si>
  <si>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</si>
  <si>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</si>
  <si>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</si>
  <si>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</si>
  <si>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</si>
  <si>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</si>
  <si>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</si>
  <si>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</si>
  <si>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</si>
  <si>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</si>
  <si>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</si>
  <si>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</si>
  <si>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</si>
  <si>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</si>
  <si>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</si>
  <si>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</si>
  <si>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</si>
  <si>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</si>
  <si>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</si>
  <si>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</si>
  <si>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</si>
  <si>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</si>
  <si>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</si>
  <si>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</si>
  <si>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</si>
  <si>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</si>
  <si>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</si>
  <si>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</si>
  <si>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</si>
  <si>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</si>
  <si>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</si>
  <si>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</si>
  <si>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</si>
  <si>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</si>
  <si>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</si>
  <si>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</si>
  <si>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</si>
  <si>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</si>
  <si>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</si>
  <si>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</si>
  <si>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</si>
  <si>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</si>
  <si>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</si>
  <si>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</si>
  <si>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</si>
  <si>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</si>
  <si>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</si>
  <si>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</si>
  <si>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</si>
  <si>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</si>
  <si>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</si>
  <si>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</si>
  <si>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</si>
  <si>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</si>
  <si>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</si>
  <si>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</si>
  <si>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</si>
  <si>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</si>
  <si>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</si>
  <si>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</si>
  <si>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</si>
  <si>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</si>
  <si>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</si>
  <si>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</si>
  <si>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</si>
  <si>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</si>
  <si>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</si>
  <si>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</si>
  <si>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</si>
  <si>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</si>
  <si>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</si>
  <si>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</si>
  <si>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</si>
  <si>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</si>
  <si>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</si>
  <si>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</si>
  <si>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</si>
  <si>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</si>
  <si>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</si>
  <si>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</si>
  <si>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</si>
  <si>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</si>
  <si>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</si>
  <si>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</si>
  <si>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</si>
  <si>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</si>
  <si>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</si>
  <si>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</si>
  <si>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</si>
  <si>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</si>
  <si>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</si>
  <si>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</si>
  <si>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</si>
  <si>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</si>
  <si>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</si>
  <si>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</si>
  <si>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</si>
  <si>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</si>
  <si>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</si>
  <si>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</si>
  <si>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</si>
  <si>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</si>
  <si>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</si>
  <si>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</si>
  <si>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</si>
  <si>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</si>
  <si>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</si>
  <si>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</si>
  <si>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</si>
  <si>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</si>
  <si>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</si>
  <si>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</si>
  <si>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</si>
  <si>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</si>
  <si>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</si>
  <si>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</si>
  <si>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</si>
  <si>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</si>
  <si>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</si>
  <si>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</si>
  <si>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</si>
  <si>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</si>
  <si>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</si>
  <si>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</si>
  <si>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</si>
  <si>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</si>
  <si>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</si>
  <si>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</si>
  <si>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</si>
  <si>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</si>
  <si>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</si>
  <si>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</si>
  <si>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</si>
  <si>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</si>
  <si>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</si>
  <si>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</si>
  <si>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</si>
  <si>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</si>
  <si>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</si>
  <si>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</si>
  <si>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</si>
  <si>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</si>
  <si>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</si>
  <si>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</si>
  <si>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</si>
  <si>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</si>
  <si>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</si>
  <si>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</si>
  <si>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</si>
  <si>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</si>
  <si>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</si>
  <si>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</si>
  <si>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</si>
  <si>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</si>
  <si>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</si>
  <si>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</si>
  <si>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</si>
  <si>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</si>
  <si>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</si>
  <si>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</si>
  <si>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</si>
  <si>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</si>
  <si>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</si>
  <si>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</si>
  <si>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</si>
  <si>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</si>
  <si>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</si>
  <si>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</si>
  <si>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</si>
  <si>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</si>
  <si>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</si>
  <si>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</si>
  <si>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</si>
  <si>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</si>
  <si>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</si>
  <si>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</si>
  <si>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</si>
  <si>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</si>
  <si>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</si>
  <si>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</si>
  <si>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</si>
  <si>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</si>
  <si>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</si>
  <si>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</si>
  <si>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</si>
  <si>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</si>
  <si>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</si>
  <si>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</si>
  <si>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</si>
  <si>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</si>
  <si>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</si>
  <si>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</si>
  <si>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</si>
  <si>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</si>
  <si>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</si>
  <si>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</si>
  <si>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</si>
  <si>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</si>
  <si>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</si>
  <si>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</si>
  <si>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</si>
  <si>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</si>
  <si>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</si>
  <si>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</si>
  <si>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</si>
  <si>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</si>
  <si>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</si>
  <si>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</si>
  <si>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</si>
  <si>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</si>
  <si>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</si>
  <si>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</si>
  <si>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</si>
  <si>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</si>
  <si>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</si>
  <si>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</si>
  <si>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</si>
  <si>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</si>
  <si>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</si>
  <si>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</si>
  <si>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</si>
  <si>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</si>
  <si>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</si>
  <si>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</si>
  <si>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</si>
  <si>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</si>
  <si>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</si>
  <si>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</si>
  <si>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</si>
  <si>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</si>
  <si>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</si>
  <si>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</si>
  <si>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</si>
  <si>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</si>
  <si>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</si>
  <si>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</si>
  <si>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</si>
  <si>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</si>
  <si>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</si>
  <si>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</si>
  <si>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</si>
  <si>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</si>
  <si>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</si>
  <si>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</si>
  <si>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</si>
  <si>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</si>
  <si>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</si>
  <si>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</si>
  <si>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</si>
  <si>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</si>
  <si>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</si>
  <si>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</si>
  <si>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</si>
  <si>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</si>
  <si>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</si>
  <si>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</si>
  <si>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</si>
  <si>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</si>
  <si>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</si>
  <si>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</si>
  <si>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</si>
  <si>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</si>
  <si>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</si>
  <si>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</si>
  <si>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</si>
  <si>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</si>
  <si>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</si>
  <si>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</si>
  <si>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</si>
  <si>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</si>
  <si>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</si>
  <si>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</si>
  <si>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</si>
  <si>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</si>
  <si>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</si>
  <si>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</si>
  <si>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</si>
  <si>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</si>
  <si>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</si>
  <si>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</si>
  <si>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</si>
  <si>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</si>
  <si>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</si>
  <si>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</si>
  <si>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</si>
  <si>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</si>
  <si>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</si>
  <si>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</si>
  <si>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</si>
  <si>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</si>
  <si>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</si>
  <si>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</si>
  <si>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</si>
  <si>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</si>
  <si>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</si>
  <si>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</si>
  <si>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</si>
  <si>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</si>
  <si>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</si>
  <si>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</si>
  <si>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</si>
  <si>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</si>
  <si>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</si>
  <si>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</si>
  <si>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</si>
  <si>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</si>
  <si>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</si>
  <si>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</si>
  <si>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</si>
  <si>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</si>
  <si>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</si>
  <si>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</si>
  <si>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</si>
  <si>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</si>
  <si>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</si>
  <si>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</si>
  <si>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</si>
  <si>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</si>
  <si>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</si>
  <si>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</si>
  <si>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</si>
  <si>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</si>
  <si>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</si>
  <si>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</si>
  <si>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</si>
  <si>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</si>
  <si>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</si>
  <si>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</si>
  <si>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</si>
  <si>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</si>
  <si>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</si>
  <si>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</si>
  <si>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</si>
  <si>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</si>
  <si>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</si>
  <si>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</si>
  <si>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</si>
  <si>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</si>
  <si>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</si>
  <si>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</si>
  <si>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</si>
  <si>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</si>
  <si>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</si>
  <si>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</si>
  <si>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</si>
  <si>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</si>
  <si>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</si>
  <si>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</si>
  <si>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</si>
  <si>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</si>
  <si>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</si>
  <si>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</si>
  <si>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</si>
  <si>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</si>
  <si>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</si>
  <si>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</si>
  <si>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</si>
  <si>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</si>
  <si>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</si>
  <si>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</si>
  <si>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</si>
  <si>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</si>
  <si>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</si>
  <si>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</si>
  <si>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</si>
  <si>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</si>
  <si>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</si>
  <si>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</si>
  <si>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</si>
  <si>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</si>
  <si>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</si>
  <si>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</si>
  <si>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</si>
  <si>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</si>
  <si>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</si>
  <si>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</si>
  <si>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</si>
  <si>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</si>
  <si>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</si>
  <si>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</si>
  <si>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</si>
  <si>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</si>
  <si>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</si>
  <si>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</si>
  <si>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</si>
  <si>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</si>
  <si>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</si>
  <si>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</si>
  <si>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</si>
  <si>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</si>
  <si>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</si>
  <si>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</si>
  <si>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</si>
  <si>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</si>
  <si>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</si>
  <si>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</si>
  <si>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</si>
  <si>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</si>
  <si>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</si>
  <si>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</si>
  <si>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</si>
  <si>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</si>
  <si>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</si>
  <si>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</si>
  <si>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</si>
  <si>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</si>
  <si>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</si>
  <si>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</si>
  <si>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</si>
  <si>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</si>
  <si>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</si>
  <si>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</si>
  <si>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</si>
  <si>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</si>
  <si>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</si>
  <si>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</si>
  <si>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</si>
  <si>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</si>
  <si>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</si>
  <si>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</si>
  <si>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</si>
  <si>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</si>
  <si>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</si>
  <si>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</si>
  <si>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</si>
  <si>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</si>
  <si>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</si>
  <si>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</si>
  <si>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</si>
  <si>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</si>
  <si>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</si>
  <si>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</si>
  <si>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</si>
  <si>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</si>
  <si>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</si>
  <si>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</si>
  <si>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</si>
  <si>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</si>
  <si>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</si>
  <si>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</si>
  <si>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</si>
  <si>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</si>
  <si>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</si>
  <si>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</si>
  <si>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</si>
  <si>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</si>
  <si>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</si>
  <si>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</si>
  <si>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</si>
  <si>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</si>
  <si>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</si>
  <si>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</si>
  <si>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</si>
  <si>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</si>
  <si>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</si>
  <si>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</si>
  <si>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</si>
  <si>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</si>
  <si>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</si>
  <si>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</si>
  <si>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</si>
  <si>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</si>
  <si>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</si>
  <si>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</si>
  <si>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</si>
  <si>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</si>
  <si>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</si>
  <si>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</si>
  <si>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</si>
  <si>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</si>
  <si>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</si>
  <si>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</si>
  <si>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</si>
  <si>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</si>
  <si>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</si>
  <si>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</si>
  <si>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</si>
  <si>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</si>
  <si>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</si>
  <si>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</si>
  <si>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</si>
  <si>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</si>
  <si>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</si>
  <si>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</si>
  <si>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</si>
  <si>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</si>
  <si>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</si>
  <si>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</si>
  <si>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</si>
  <si>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</si>
  <si>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</si>
  <si>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</si>
  <si>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</si>
  <si>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</si>
  <si>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</si>
  <si>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</si>
  <si>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</si>
  <si>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</si>
  <si>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</si>
  <si>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</si>
  <si>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</si>
  <si>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</si>
  <si>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</si>
  <si>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</si>
  <si>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</si>
  <si>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</si>
  <si>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</si>
  <si>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</si>
  <si>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</si>
  <si>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</si>
  <si>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</si>
  <si>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</si>
  <si>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</si>
  <si>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</si>
  <si>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</si>
  <si>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</si>
  <si>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</si>
  <si>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</si>
  <si>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</si>
  <si>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</si>
  <si>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</si>
  <si>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</si>
  <si>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</si>
  <si>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</si>
  <si>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</si>
  <si>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</si>
  <si>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</si>
  <si>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</si>
  <si>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</si>
  <si>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</si>
  <si>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</si>
  <si>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</si>
  <si>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</si>
  <si>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</si>
  <si>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</si>
  <si>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</si>
  <si>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</si>
  <si>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</si>
  <si>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</si>
  <si>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</si>
  <si>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</si>
  <si>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</si>
  <si>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</si>
  <si>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</si>
  <si>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</si>
  <si>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</si>
  <si>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</si>
  <si>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</si>
  <si>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</si>
  <si>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</si>
  <si>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</si>
  <si>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</si>
  <si>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</si>
  <si>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</si>
  <si>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</si>
  <si>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</si>
  <si>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</si>
  <si>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</si>
  <si>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</si>
  <si>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</si>
  <si>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</si>
  <si>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</si>
  <si>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</si>
  <si>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</si>
  <si>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</si>
  <si>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</si>
  <si>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</si>
  <si>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</si>
  <si>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</si>
  <si>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</si>
  <si>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</si>
  <si>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</si>
  <si>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</si>
  <si>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</si>
  <si>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</si>
  <si>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</si>
  <si>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</si>
  <si>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</si>
  <si>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</si>
  <si>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</si>
  <si>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</si>
  <si>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</si>
  <si>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</si>
  <si>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</si>
  <si>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</si>
  <si>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</si>
  <si>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</si>
  <si>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</si>
  <si>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</si>
  <si>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</si>
  <si>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</si>
  <si>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</si>
  <si>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</si>
  <si>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</si>
  <si>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</si>
  <si>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</si>
  <si>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</si>
  <si>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</si>
  <si>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</si>
  <si>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</si>
  <si>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</si>
  <si>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</si>
  <si>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</si>
  <si>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</si>
  <si>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</si>
  <si>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</si>
  <si>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</si>
  <si>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</si>
  <si>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</si>
  <si>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</si>
  <si>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</si>
  <si>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</si>
  <si>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</si>
  <si>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</si>
  <si>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</si>
  <si>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</si>
  <si>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</si>
  <si>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</si>
  <si>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</si>
  <si>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</si>
  <si>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</si>
  <si>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</si>
  <si>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</si>
  <si>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</si>
  <si>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</si>
  <si>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</si>
  <si>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</si>
  <si>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</si>
  <si>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</si>
  <si>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</si>
  <si>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</si>
  <si>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</si>
  <si>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</si>
  <si>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</si>
  <si>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</si>
  <si>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</si>
  <si>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</si>
  <si>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</si>
  <si>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</si>
  <si>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</si>
  <si>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</si>
  <si>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</si>
  <si>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</si>
  <si>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</si>
  <si>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</si>
  <si>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</si>
  <si>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</si>
  <si>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</si>
  <si>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</si>
  <si>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</si>
  <si>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</si>
  <si>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</si>
  <si>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</si>
  <si>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</si>
  <si>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</si>
  <si>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</si>
  <si>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</si>
  <si>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</si>
  <si>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</si>
  <si>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</si>
  <si>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</si>
  <si>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</si>
  <si>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</si>
  <si>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</si>
  <si>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</si>
  <si>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</si>
  <si>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</si>
  <si>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</si>
  <si>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</si>
  <si>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</si>
  <si>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</si>
  <si>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</si>
  <si>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</si>
  <si>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</si>
  <si>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</si>
  <si>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</si>
  <si>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</si>
  <si>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</si>
  <si>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</si>
  <si>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</si>
  <si>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</si>
  <si>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</si>
  <si>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</si>
  <si>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</si>
  <si>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</si>
  <si>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</si>
  <si>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</si>
  <si>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</si>
  <si>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</si>
  <si>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</si>
  <si>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</si>
  <si>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</si>
  <si>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</si>
  <si>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</si>
  <si>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</si>
  <si>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</si>
  <si>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</si>
  <si>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</si>
  <si>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</si>
  <si>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</si>
  <si>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</si>
  <si>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</si>
  <si>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</si>
  <si>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</si>
  <si>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</si>
  <si>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</si>
  <si>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</si>
  <si>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</si>
  <si>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</si>
  <si>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</si>
  <si>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</si>
  <si>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</si>
  <si>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</si>
  <si>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</si>
  <si>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</si>
  <si>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</si>
  <si>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</si>
  <si>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</si>
  <si>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</si>
  <si>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</si>
  <si>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</si>
  <si>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</si>
  <si>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</si>
  <si>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</si>
  <si>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</si>
  <si>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</si>
  <si>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</si>
  <si>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</si>
  <si>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</si>
  <si>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</si>
  <si>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</si>
  <si>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</si>
  <si>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</si>
  <si>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</si>
  <si>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</si>
  <si>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</si>
  <si>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</si>
  <si>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</si>
  <si>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</si>
  <si>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</si>
  <si>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</si>
  <si>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</si>
  <si>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</si>
  <si>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</si>
  <si>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</si>
  <si>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</si>
  <si>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</si>
  <si>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</si>
  <si>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</si>
  <si>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</si>
  <si>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</si>
  <si>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</si>
  <si>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</si>
  <si>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</si>
  <si>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</si>
  <si>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</si>
  <si>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</si>
  <si>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</si>
  <si>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</si>
  <si>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</si>
  <si>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</si>
  <si>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</si>
  <si>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</si>
  <si>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</si>
  <si>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</si>
  <si>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</si>
  <si>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</si>
  <si>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</si>
  <si>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</si>
  <si>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</si>
  <si>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</si>
  <si>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</si>
  <si>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</si>
  <si>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</si>
  <si>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</si>
  <si>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</si>
  <si>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</si>
  <si>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</si>
  <si>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</si>
  <si>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</si>
  <si>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</si>
  <si>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</si>
  <si>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</si>
  <si>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</si>
  <si>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</si>
  <si>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</si>
  <si>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</si>
  <si>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</si>
  <si>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</si>
  <si>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</si>
  <si>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</si>
  <si>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</si>
  <si>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</si>
  <si>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</si>
  <si>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</si>
  <si>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</si>
  <si>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</si>
  <si>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</si>
  <si>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</si>
  <si>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</si>
  <si>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</si>
  <si>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</si>
  <si>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</si>
  <si>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</si>
  <si>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</si>
  <si>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</si>
  <si>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</si>
  <si>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</si>
  <si>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</si>
  <si>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</si>
  <si>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</si>
  <si>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</si>
  <si>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</si>
  <si>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</si>
  <si>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</si>
  <si>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</si>
  <si>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</si>
  <si>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</si>
  <si>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</si>
  <si>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</si>
  <si>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</si>
  <si>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</si>
  <si>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</si>
  <si>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</si>
  <si>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</si>
  <si>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</si>
  <si>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</si>
  <si>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</si>
  <si>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</si>
  <si>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</si>
  <si>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</si>
  <si>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</si>
  <si>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</si>
  <si>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</si>
  <si>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</si>
  <si>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</si>
  <si>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</si>
  <si>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</si>
  <si>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</si>
  <si>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</si>
  <si>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</si>
  <si>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</si>
  <si>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</si>
  <si>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</si>
  <si>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</si>
  <si>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</si>
  <si>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</si>
  <si>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</si>
  <si>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</si>
  <si>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</si>
  <si>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</si>
  <si>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</si>
  <si>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</si>
  <si>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</si>
  <si>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</si>
  <si>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</si>
  <si>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</si>
  <si>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</si>
  <si>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</si>
  <si>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</si>
  <si>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</si>
  <si>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</si>
  <si>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</si>
  <si>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</si>
  <si>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</si>
  <si>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</si>
  <si>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</si>
  <si>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</si>
  <si>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</si>
  <si>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</si>
  <si>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</si>
  <si>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</si>
  <si>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</si>
  <si>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</si>
  <si>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</si>
  <si>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</si>
  <si>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</si>
  <si>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</si>
  <si>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</si>
  <si>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</si>
  <si>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</si>
  <si>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</si>
  <si>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</si>
  <si>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</si>
  <si>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</si>
  <si>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</si>
  <si>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</si>
  <si>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</si>
  <si>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</si>
  <si>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</si>
  <si>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</si>
  <si>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</si>
  <si>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</si>
  <si>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</si>
  <si>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</si>
  <si>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</si>
  <si>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</si>
  <si>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</si>
  <si>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</si>
  <si>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</si>
  <si>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</si>
  <si>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</si>
  <si>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</si>
  <si>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</si>
  <si>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</si>
  <si>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</si>
  <si>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</si>
  <si>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</si>
  <si>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</si>
  <si>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</si>
  <si>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</si>
  <si>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</si>
  <si>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</si>
  <si>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</si>
  <si>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</si>
  <si>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</si>
  <si>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</si>
  <si>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</si>
  <si>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</si>
  <si>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</si>
  <si>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</si>
  <si>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</si>
  <si>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</si>
  <si>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</si>
  <si>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</si>
  <si>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</si>
  <si>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</si>
  <si>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</si>
  <si>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</si>
  <si>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</si>
  <si>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</si>
  <si>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</si>
  <si>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</si>
  <si>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</si>
  <si>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</si>
  <si>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</si>
  <si>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</si>
  <si>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</si>
  <si>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</si>
  <si>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</si>
  <si>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</si>
  <si>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</si>
  <si>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</si>
  <si>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</si>
  <si>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</si>
  <si>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</si>
  <si>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</si>
  <si>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</si>
  <si>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</si>
  <si>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</si>
  <si>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</si>
  <si>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</si>
  <si>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</si>
  <si>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</si>
  <si>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</si>
  <si>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</si>
  <si>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</si>
  <si>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</si>
  <si>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</si>
  <si>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</si>
  <si>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</si>
  <si>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</si>
  <si>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</si>
  <si>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</si>
  <si>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</si>
  <si>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</si>
  <si>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</si>
  <si>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</si>
  <si>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</si>
  <si>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</si>
  <si>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</si>
  <si>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</si>
  <si>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</si>
  <si>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</si>
  <si>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</si>
  <si>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</si>
  <si>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</si>
  <si>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</si>
  <si>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</si>
  <si>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</si>
  <si>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</si>
  <si>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</si>
  <si>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</si>
  <si>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</si>
  <si>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</si>
  <si>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</si>
  <si>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</si>
  <si>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</si>
  <si>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</si>
  <si>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</si>
  <si>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</si>
  <si>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</si>
  <si>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</si>
  <si>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</si>
  <si>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</si>
  <si>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</si>
  <si>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</si>
  <si>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</si>
  <si>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</si>
  <si>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</si>
  <si>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</si>
  <si>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</si>
  <si>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</si>
  <si>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</si>
  <si>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</si>
  <si>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</si>
  <si>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</si>
  <si>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</si>
  <si>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</si>
  <si>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</si>
  <si>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</si>
  <si>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</si>
  <si>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</si>
  <si>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</si>
  <si>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</si>
  <si>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</si>
  <si>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</si>
  <si>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</si>
  <si>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</si>
  <si>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</si>
  <si>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</si>
  <si>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</si>
  <si>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</si>
  <si>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</si>
  <si>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</si>
  <si>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</si>
  <si>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</si>
  <si>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</si>
  <si>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</si>
  <si>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</si>
  <si>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</si>
  <si>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</si>
  <si>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</si>
  <si>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</si>
  <si>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</si>
  <si>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</si>
  <si>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</si>
  <si>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</si>
  <si>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</si>
  <si>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</si>
  <si>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</si>
  <si>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</si>
  <si>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</si>
  <si>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</si>
  <si>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</si>
  <si>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</si>
  <si>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</si>
  <si>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</si>
  <si>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</si>
  <si>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</si>
  <si>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</si>
  <si>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</si>
  <si>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</si>
  <si>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</si>
  <si>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</si>
  <si>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</si>
  <si>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</si>
  <si>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</si>
  <si>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</si>
  <si>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</si>
  <si>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</si>
  <si>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</si>
  <si>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</si>
  <si>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</si>
  <si>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</si>
  <si>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</si>
  <si>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</si>
  <si>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</si>
  <si>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</si>
  <si>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</si>
  <si>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</si>
  <si>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</si>
  <si>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</si>
  <si>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</si>
  <si>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</si>
  <si>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</si>
  <si>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</si>
  <si>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</si>
  <si>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</si>
  <si>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</si>
  <si>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</si>
  <si>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</si>
  <si>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</si>
  <si>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</si>
  <si>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</si>
  <si>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</si>
  <si>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</si>
  <si>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</si>
  <si>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</si>
  <si>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</si>
  <si>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</si>
  <si>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</si>
  <si>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</si>
  <si>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</si>
  <si>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</si>
  <si>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</si>
  <si>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</si>
  <si>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</si>
  <si>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</si>
  <si>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</si>
  <si>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</si>
  <si>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</si>
  <si>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</si>
  <si>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</si>
  <si>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</si>
  <si>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</si>
  <si>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</si>
  <si>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</si>
  <si>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</si>
  <si>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</si>
  <si>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</si>
  <si>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</si>
  <si>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</si>
  <si>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</si>
  <si>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</si>
  <si>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</si>
  <si>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</si>
  <si>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</si>
  <si>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</si>
  <si>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</si>
  <si>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</si>
  <si>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</si>
  <si>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</si>
  <si>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</si>
  <si>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</si>
  <si>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</si>
  <si>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</si>
  <si>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</si>
  <si>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</si>
  <si>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</si>
  <si>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</si>
  <si>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</si>
  <si>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</si>
  <si>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</si>
  <si>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</si>
  <si>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</si>
  <si>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</si>
  <si>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</si>
  <si>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</si>
  <si>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</si>
  <si>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</si>
  <si>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</si>
  <si>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</si>
  <si>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</si>
  <si>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</si>
  <si>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</si>
  <si>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</si>
  <si>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</si>
  <si>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</si>
  <si>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</si>
  <si>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</si>
  <si>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</si>
  <si>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</si>
  <si>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</si>
  <si>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</si>
  <si>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</si>
  <si>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</si>
  <si>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</si>
  <si>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</si>
  <si>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</si>
  <si>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</si>
  <si>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</si>
  <si>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</si>
  <si>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</si>
  <si>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</si>
  <si>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</si>
  <si>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</si>
  <si>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</si>
  <si>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</si>
  <si>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</si>
  <si>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</si>
  <si>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</si>
  <si>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</si>
  <si>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</si>
  <si>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</si>
  <si>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</si>
  <si>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</si>
  <si>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</si>
  <si>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</si>
  <si>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</si>
  <si>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</si>
  <si>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</si>
  <si>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</si>
  <si>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</si>
  <si>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</si>
  <si>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</si>
  <si>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</si>
  <si>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</si>
  <si>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</si>
  <si>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</si>
  <si>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</si>
  <si>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</si>
  <si>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</si>
  <si>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</si>
  <si>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</si>
  <si>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</si>
  <si>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</si>
  <si>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</si>
  <si>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</si>
  <si>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</si>
  <si>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</si>
  <si>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</si>
  <si>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</si>
  <si>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</si>
  <si>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</si>
  <si>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</si>
  <si>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</si>
  <si>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</si>
  <si>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</si>
  <si>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</si>
  <si>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</si>
  <si>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</si>
  <si>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</si>
  <si>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</si>
  <si>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</si>
  <si>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</si>
  <si>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</si>
  <si>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</si>
  <si>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</si>
  <si>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</si>
  <si>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</si>
  <si>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</si>
  <si>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</si>
  <si>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</si>
  <si>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</si>
  <si>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</si>
  <si>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</si>
  <si>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</si>
  <si>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</si>
  <si>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</si>
  <si>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</si>
  <si>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</si>
  <si>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</si>
  <si>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</si>
  <si>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</si>
  <si>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</si>
  <si>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</si>
  <si>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</si>
  <si>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</si>
  <si>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</si>
  <si>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</si>
  <si>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</si>
  <si>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</si>
  <si>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</si>
  <si>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</si>
  <si>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</si>
  <si>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</si>
  <si>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</si>
  <si>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</si>
  <si>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</si>
  <si>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</si>
  <si>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</si>
  <si>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</si>
  <si>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</si>
  <si>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</si>
  <si>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</si>
  <si>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</si>
  <si>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</si>
  <si>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</si>
  <si>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</si>
  <si>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</si>
  <si>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</si>
  <si>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</si>
  <si>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</si>
  <si>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</si>
  <si>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</si>
  <si>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</si>
  <si>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</si>
  <si>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</si>
  <si>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</si>
  <si>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</si>
  <si>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</si>
  <si>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</si>
  <si>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</si>
  <si>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</si>
  <si>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</si>
  <si>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</si>
  <si>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</si>
  <si>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</si>
  <si>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</si>
  <si>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</si>
  <si>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</si>
  <si>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</si>
  <si>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</si>
  <si>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</si>
  <si>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</si>
  <si>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</si>
  <si>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</si>
  <si>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</si>
  <si>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</si>
  <si>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</si>
  <si>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</si>
  <si>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</si>
  <si>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</si>
  <si>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</si>
  <si>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</si>
  <si>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</si>
  <si>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</si>
  <si>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</si>
  <si>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</si>
  <si>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</si>
  <si>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</si>
  <si>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</si>
  <si>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</si>
  <si>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</si>
  <si>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</si>
  <si>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</si>
  <si>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</si>
  <si>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</si>
  <si>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</si>
  <si>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</si>
  <si>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</si>
  <si>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</si>
  <si>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</si>
  <si>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</si>
  <si>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</si>
  <si>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</si>
  <si>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</si>
  <si>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</si>
  <si>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</si>
  <si>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</si>
  <si>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</si>
  <si>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</si>
  <si>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</si>
  <si>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</si>
  <si>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</si>
  <si>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</si>
  <si>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</si>
  <si>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</si>
  <si>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</si>
  <si>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</si>
  <si>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</si>
  <si>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</si>
  <si>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</si>
  <si>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</si>
  <si>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</si>
  <si>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</si>
  <si>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</si>
  <si>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</si>
  <si>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</si>
  <si>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</si>
  <si>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</si>
  <si>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</si>
  <si>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</si>
  <si>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</si>
  <si>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</si>
  <si>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</si>
  <si>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</si>
  <si>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</si>
  <si>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</si>
  <si>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</si>
  <si>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</si>
  <si>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</si>
  <si>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</si>
  <si>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</si>
  <si>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</si>
  <si>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</si>
  <si>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</si>
  <si>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</si>
  <si>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</si>
  <si>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</si>
  <si>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</si>
  <si>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</si>
  <si>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</si>
  <si>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</si>
  <si>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</si>
  <si>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</si>
  <si>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</si>
  <si>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</si>
  <si>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</si>
  <si>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</si>
  <si>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</si>
  <si>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</si>
  <si>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</si>
  <si>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</si>
  <si>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</si>
  <si>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</si>
  <si>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</si>
  <si>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</si>
  <si>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</si>
  <si>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</si>
  <si>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</si>
  <si>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</si>
  <si>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</si>
  <si>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</si>
  <si>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</si>
  <si>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</si>
  <si>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</si>
  <si>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</si>
  <si>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</si>
  <si>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</si>
  <si>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</si>
  <si>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</si>
  <si>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</si>
  <si>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</si>
  <si>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</si>
  <si>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</si>
  <si>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</si>
  <si>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</si>
  <si>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</si>
  <si>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</si>
  <si>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</si>
  <si>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</si>
  <si>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</si>
  <si>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</si>
  <si>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</si>
  <si>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</si>
  <si>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</si>
  <si>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</si>
  <si>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</si>
  <si>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</si>
  <si>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</si>
  <si>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</si>
  <si>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</si>
  <si>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</si>
  <si>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</si>
  <si>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</si>
  <si>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</si>
  <si>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</si>
  <si>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</si>
  <si>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</si>
  <si>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</si>
  <si>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</si>
  <si>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</si>
  <si>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</si>
  <si>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</si>
  <si>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</si>
  <si>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</si>
  <si>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</si>
  <si>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</si>
  <si>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</si>
  <si>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</si>
  <si>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</si>
  <si>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</si>
  <si>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</si>
  <si>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</si>
  <si>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</si>
  <si>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</si>
  <si>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</si>
  <si>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</si>
  <si>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</si>
  <si>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</si>
  <si>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</si>
  <si>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</si>
  <si>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</si>
  <si>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</si>
  <si>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</si>
  <si>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</si>
  <si>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</si>
  <si>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</si>
  <si>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</si>
  <si>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</si>
  <si>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</si>
  <si>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</si>
  <si>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</si>
  <si>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</si>
  <si>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</si>
  <si>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</si>
  <si>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</si>
  <si>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</si>
  <si>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</si>
  <si>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</si>
  <si>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</si>
  <si>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</si>
  <si>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</si>
  <si>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</si>
  <si>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</si>
  <si>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</si>
  <si>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</si>
  <si>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</si>
  <si>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</si>
  <si>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</si>
  <si>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</si>
  <si>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</si>
  <si>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</si>
  <si>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</si>
  <si>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</si>
  <si>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</si>
  <si>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</si>
  <si>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</si>
  <si>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</si>
  <si>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</si>
  <si>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</si>
  <si>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</si>
  <si>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</si>
  <si>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</si>
  <si>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</si>
  <si>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</si>
  <si>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</si>
  <si>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</si>
  <si>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</si>
  <si>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</si>
  <si>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</si>
  <si>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</si>
  <si>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</si>
  <si>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</si>
  <si>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</si>
  <si>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</si>
  <si>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</si>
  <si>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</si>
  <si>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</si>
  <si>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</si>
  <si>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</si>
  <si>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</si>
  <si>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</si>
  <si>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</si>
  <si>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</si>
  <si>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</si>
  <si>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</si>
  <si>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</si>
  <si>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</si>
  <si>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</si>
  <si>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</si>
  <si>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</si>
  <si>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</si>
  <si>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</si>
  <si>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</si>
  <si>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</si>
  <si>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</si>
  <si>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</si>
  <si>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</si>
  <si>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</si>
  <si>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</si>
  <si>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</si>
  <si>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</si>
  <si>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</si>
  <si>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</si>
  <si>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</si>
  <si>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</si>
  <si>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</si>
  <si>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</si>
  <si>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</si>
  <si>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</si>
  <si>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</si>
  <si>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</si>
  <si>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</si>
  <si>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</si>
  <si>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</si>
  <si>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</si>
  <si>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</si>
  <si>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</si>
  <si>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</si>
  <si>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</si>
  <si>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</si>
  <si>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</si>
  <si>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</si>
  <si>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</si>
  <si>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</si>
  <si>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</si>
  <si>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</si>
  <si>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</si>
  <si>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</si>
  <si>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</si>
  <si>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</si>
  <si>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</si>
  <si>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</si>
  <si>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</si>
  <si>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</si>
  <si>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</si>
  <si>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</si>
  <si>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</si>
  <si>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</si>
  <si>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</si>
  <si>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</si>
  <si>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</si>
  <si>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</si>
  <si>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</si>
  <si>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</si>
  <si>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</si>
  <si>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</si>
  <si>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</si>
  <si>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</si>
  <si>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</si>
  <si>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</si>
  <si>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</si>
  <si>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</si>
  <si>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</si>
  <si>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</si>
  <si>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</si>
  <si>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</si>
  <si>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</si>
  <si>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</si>
  <si>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</si>
  <si>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</si>
  <si>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</si>
  <si>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</si>
  <si>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</si>
  <si>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</si>
  <si>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</si>
  <si>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</si>
  <si>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</si>
  <si>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</si>
  <si>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</si>
  <si>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</si>
  <si>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</si>
  <si>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</si>
  <si>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</si>
  <si>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</si>
  <si>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</si>
  <si>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</si>
  <si>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</si>
  <si>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</si>
  <si>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</si>
  <si>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</si>
  <si>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</si>
  <si>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</si>
  <si>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</si>
  <si>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</si>
  <si>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</si>
  <si>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</si>
  <si>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</si>
  <si>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</si>
  <si>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</si>
  <si>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</si>
  <si>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</si>
  <si>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</si>
  <si>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</si>
  <si>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</si>
  <si>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</si>
  <si>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</si>
  <si>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</si>
  <si>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</si>
  <si>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</si>
  <si>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</si>
  <si>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</si>
  <si>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</si>
  <si>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</si>
  <si>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</si>
  <si>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</si>
  <si>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</si>
  <si>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</si>
  <si>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</si>
  <si>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</si>
  <si>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</si>
  <si>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</si>
  <si>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</si>
  <si>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</si>
  <si>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</si>
  <si>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</si>
  <si>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</si>
  <si>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</si>
  <si>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</si>
  <si>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</si>
  <si>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</si>
  <si>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</si>
  <si>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</si>
  <si>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</si>
  <si>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</si>
  <si>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</si>
  <si>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</si>
  <si>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</si>
  <si>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</si>
  <si>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</si>
  <si>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</si>
  <si>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</si>
  <si>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</si>
  <si>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</si>
  <si>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</si>
  <si>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</si>
  <si>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</si>
  <si>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</si>
  <si>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</si>
  <si>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</si>
  <si>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</si>
  <si>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</si>
  <si>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</si>
  <si>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</si>
  <si>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</si>
  <si>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</si>
  <si>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</si>
  <si>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</si>
  <si>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</si>
  <si>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</si>
  <si>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</si>
  <si>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</si>
  <si>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</si>
  <si>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</si>
  <si>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</si>
  <si>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</si>
  <si>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</si>
  <si>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</si>
  <si>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</si>
  <si>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</si>
  <si>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</si>
  <si>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</si>
  <si>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</si>
  <si>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</si>
  <si>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</si>
  <si>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</si>
  <si>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</si>
  <si>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</si>
  <si>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</si>
  <si>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</si>
  <si>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</si>
  <si>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</si>
  <si>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</si>
  <si>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</si>
  <si>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</si>
  <si>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</si>
  <si>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</si>
  <si>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</si>
  <si>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</si>
  <si>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</si>
  <si>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</si>
  <si>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</si>
  <si>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</si>
  <si>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</si>
  <si>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</si>
  <si>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</si>
  <si>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</si>
  <si>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</si>
  <si>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</si>
  <si>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</si>
  <si>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</si>
  <si>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</si>
  <si>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</si>
  <si>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</si>
  <si>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</si>
  <si>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</si>
  <si>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</si>
  <si>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</si>
  <si>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</si>
  <si>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</si>
  <si>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</si>
  <si>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</si>
  <si>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</si>
  <si>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</si>
  <si>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</si>
  <si>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</si>
  <si>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</si>
  <si>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</si>
  <si>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</si>
  <si>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</si>
  <si>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</si>
  <si>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</si>
  <si>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</si>
  <si>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</si>
  <si>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</si>
  <si>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</si>
  <si>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</si>
  <si>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</si>
  <si>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</si>
  <si>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</si>
  <si>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</si>
  <si>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</si>
  <si>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</si>
  <si>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</si>
  <si>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</si>
  <si>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</si>
  <si>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</si>
  <si>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</si>
  <si>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</si>
  <si>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</si>
  <si>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</si>
  <si>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</si>
  <si>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</si>
  <si>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</si>
  <si>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</si>
  <si>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</si>
  <si>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</si>
  <si>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</si>
  <si>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</si>
  <si>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</si>
  <si>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</si>
  <si>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</si>
  <si>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</si>
  <si>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</si>
  <si>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</si>
  <si>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</si>
  <si>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</si>
  <si>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</si>
  <si>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</si>
  <si>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</si>
  <si>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</si>
  <si>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</si>
  <si>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</si>
  <si>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</si>
  <si>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</si>
  <si>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</si>
  <si>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</si>
  <si>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</si>
  <si>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</si>
  <si>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</si>
  <si>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</si>
  <si>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</si>
  <si>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</si>
  <si>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</si>
  <si>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</si>
  <si>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</si>
  <si>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</si>
  <si>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</si>
  <si>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</si>
  <si>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</si>
  <si>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</si>
  <si>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</si>
  <si>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</si>
  <si>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</si>
  <si>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</si>
  <si>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</si>
  <si>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</si>
  <si>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</si>
  <si>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</si>
  <si>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</si>
  <si>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</si>
  <si>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</si>
  <si>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</si>
  <si>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</si>
  <si>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</si>
  <si>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</si>
  <si>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</si>
  <si>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</si>
  <si>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</si>
  <si>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</si>
  <si>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</si>
  <si>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</si>
  <si>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</si>
  <si>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</si>
  <si>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</si>
  <si>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</si>
  <si>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</si>
  <si>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</si>
  <si>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</si>
  <si>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</si>
  <si>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</si>
  <si>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</si>
  <si>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</si>
  <si>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</si>
  <si>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</si>
  <si>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</si>
  <si>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</si>
  <si>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</si>
  <si>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</si>
  <si>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</si>
  <si>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</si>
  <si>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</si>
  <si>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</si>
  <si>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</si>
  <si>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</si>
  <si>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</si>
  <si>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</si>
  <si>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</si>
  <si>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</si>
  <si>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</si>
  <si>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</si>
  <si>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</si>
  <si>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</si>
  <si>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</si>
  <si>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</si>
  <si>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</si>
  <si>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</si>
  <si>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</si>
  <si>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</si>
  <si>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</si>
  <si>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</si>
  <si>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</si>
  <si>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</si>
  <si>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</si>
  <si>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</si>
  <si>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</si>
  <si>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</si>
  <si>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</si>
  <si>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</si>
  <si>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</si>
  <si>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</si>
  <si>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</si>
  <si>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</si>
  <si>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</si>
  <si>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</si>
  <si>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</si>
  <si>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</si>
  <si>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</si>
  <si>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</si>
  <si>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</si>
  <si>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</si>
  <si>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</si>
  <si>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</si>
  <si>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</si>
  <si>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</si>
  <si>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</si>
  <si>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</si>
  <si>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</si>
  <si>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</si>
  <si>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</si>
  <si>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</si>
  <si>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</si>
  <si>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</si>
  <si>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</si>
  <si>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</si>
  <si>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</si>
  <si>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</si>
  <si>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</si>
  <si>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</si>
  <si>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</si>
  <si>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</si>
  <si>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</si>
  <si>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</si>
  <si>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</si>
  <si>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</si>
  <si>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</si>
  <si>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</si>
  <si>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</si>
  <si>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</si>
  <si>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</si>
  <si>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</si>
  <si>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</si>
  <si>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</si>
  <si>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</si>
  <si>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</si>
  <si>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</si>
  <si>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</si>
  <si>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</si>
  <si>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</si>
  <si>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</si>
  <si>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</si>
  <si>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</si>
  <si>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</si>
  <si>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</si>
  <si>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</si>
  <si>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</si>
  <si>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</si>
  <si>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</si>
  <si>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</si>
  <si>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</si>
  <si>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</si>
  <si>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</si>
  <si>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</si>
  <si>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</si>
  <si>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</si>
  <si>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</si>
  <si>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</si>
  <si>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</si>
  <si>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</si>
  <si>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</si>
  <si>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</si>
  <si>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</si>
  <si>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</si>
  <si>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</si>
  <si>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</si>
  <si>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</si>
  <si>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</si>
  <si>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</si>
  <si>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</si>
  <si>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</si>
  <si>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</si>
  <si>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</si>
  <si>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</si>
  <si>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</si>
  <si>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</si>
  <si>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</si>
  <si>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</si>
  <si>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</si>
  <si>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</si>
  <si>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</si>
  <si>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</si>
  <si>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</si>
  <si>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</si>
  <si>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</si>
  <si>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</si>
  <si>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</si>
  <si>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</si>
  <si>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</si>
  <si>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</si>
  <si>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</si>
  <si>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</si>
  <si>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</si>
  <si>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</si>
  <si>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</si>
  <si>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</si>
  <si>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</si>
  <si>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</si>
  <si>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</si>
  <si>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</si>
  <si>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</si>
  <si>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</si>
  <si>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</si>
  <si>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</si>
  <si>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</si>
  <si>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</si>
  <si>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</si>
  <si>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</si>
  <si>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</si>
  <si>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</si>
  <si>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</si>
  <si>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</si>
  <si>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</si>
  <si>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</si>
  <si>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</si>
  <si>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</si>
  <si>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</si>
  <si>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</si>
  <si>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</si>
  <si>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</si>
  <si>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</si>
  <si>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</si>
  <si>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</si>
  <si>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</si>
  <si>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</si>
  <si>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</si>
  <si>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</si>
  <si>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</si>
  <si>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</si>
  <si>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</si>
  <si>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</si>
  <si>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</si>
  <si>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</si>
  <si>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</si>
  <si>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</si>
  <si>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</si>
  <si>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</si>
  <si>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</si>
  <si>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</si>
  <si>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</si>
  <si>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</si>
  <si>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</si>
  <si>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</si>
  <si>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</si>
  <si>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</si>
  <si>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</si>
  <si>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</si>
  <si>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</si>
  <si>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</si>
  <si>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</si>
  <si>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</si>
  <si>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</si>
  <si>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</si>
  <si>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</si>
  <si>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</si>
  <si>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</si>
  <si>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</si>
  <si>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</si>
  <si>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</si>
  <si>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</si>
  <si>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</si>
  <si>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</si>
  <si>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</si>
  <si>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</si>
  <si>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</si>
  <si>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</si>
  <si>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</si>
  <si>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</si>
  <si>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</si>
  <si>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</si>
  <si>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</si>
  <si>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</si>
  <si>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</si>
  <si>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</si>
  <si>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</si>
  <si>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</si>
  <si>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</si>
  <si>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</si>
  <si>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</si>
  <si>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</si>
  <si>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</si>
  <si>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</si>
  <si>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</si>
  <si>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</si>
  <si>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</si>
  <si>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</si>
  <si>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</si>
  <si>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</si>
  <si>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</si>
  <si>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</si>
  <si>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</si>
  <si>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</si>
  <si>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</si>
  <si>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</si>
  <si>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</si>
  <si>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</si>
  <si>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</si>
  <si>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</si>
  <si>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</si>
  <si>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</si>
  <si>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</si>
  <si>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</si>
  <si>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</si>
  <si>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</si>
  <si>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</si>
  <si>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</si>
  <si>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</si>
  <si>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</si>
  <si>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</si>
  <si>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</si>
  <si>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</si>
  <si>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</si>
  <si>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</si>
  <si>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</si>
  <si>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</si>
  <si>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</si>
  <si>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</si>
  <si>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</si>
  <si>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</si>
  <si>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</si>
  <si>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</si>
  <si>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</si>
  <si>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</si>
  <si>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</si>
  <si>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</si>
  <si>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</si>
  <si>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</si>
  <si>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</si>
  <si>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</si>
  <si>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</si>
  <si>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</si>
  <si>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</si>
  <si>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</si>
  <si>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</si>
  <si>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</si>
  <si>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</si>
  <si>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</si>
  <si>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</si>
  <si>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</si>
  <si>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</si>
  <si>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</si>
  <si>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</si>
  <si>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</si>
  <si>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</si>
  <si>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</si>
  <si>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</si>
  <si>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</si>
  <si>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</si>
  <si>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</si>
  <si>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</si>
  <si>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</si>
  <si>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</si>
  <si>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</si>
  <si>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</si>
  <si>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</si>
  <si>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</si>
  <si>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</si>
  <si>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</si>
  <si>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</si>
  <si>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</si>
  <si>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</si>
  <si>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</si>
  <si>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</si>
  <si>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</si>
  <si>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</si>
  <si>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</si>
  <si>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</si>
  <si>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</si>
  <si>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</si>
  <si>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</si>
  <si>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</si>
  <si>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</si>
  <si>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</si>
  <si>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</si>
  <si>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</si>
  <si>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</si>
  <si>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</si>
  <si>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</si>
  <si>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</si>
  <si>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</si>
  <si>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</si>
  <si>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</si>
  <si>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</si>
  <si>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</si>
  <si>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</si>
  <si>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</si>
  <si>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</si>
  <si>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</si>
  <si>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</si>
  <si>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</si>
  <si>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</si>
  <si>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</si>
  <si>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</si>
  <si>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</si>
  <si>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</si>
  <si>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</si>
  <si>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</si>
  <si>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</si>
  <si>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</si>
  <si>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</si>
  <si>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</si>
  <si>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</si>
  <si>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</si>
  <si>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</si>
  <si>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</si>
  <si>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</si>
  <si>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</si>
  <si>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</si>
  <si>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</si>
  <si>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</si>
  <si>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</si>
  <si>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</si>
  <si>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</si>
  <si>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</si>
  <si>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</si>
  <si>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</si>
  <si>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</si>
  <si>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</si>
  <si>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</si>
  <si>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</si>
  <si>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</si>
  <si>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</si>
  <si>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</si>
  <si>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</si>
  <si>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</si>
  <si>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</si>
  <si>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</si>
  <si>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</si>
  <si>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</si>
  <si>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</si>
  <si>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</si>
  <si>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</si>
  <si>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</si>
  <si>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</si>
  <si>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</si>
  <si>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</si>
  <si>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</si>
  <si>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</si>
  <si>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</si>
  <si>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</si>
  <si>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</si>
  <si>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</si>
  <si>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</si>
  <si>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</si>
  <si>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</si>
  <si>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</si>
  <si>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</si>
  <si>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</si>
  <si>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</si>
  <si>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</si>
  <si>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</si>
  <si>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</si>
  <si>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</si>
  <si>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</si>
  <si>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</si>
  <si>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</si>
  <si>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</si>
  <si>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</si>
  <si>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</si>
  <si>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</si>
  <si>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</si>
  <si>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</si>
  <si>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</si>
  <si>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</si>
  <si>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</si>
  <si>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</si>
  <si>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</si>
  <si>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</si>
  <si>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</si>
  <si>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</si>
  <si>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</si>
  <si>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</si>
  <si>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</si>
  <si>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</si>
  <si>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</si>
  <si>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</si>
  <si>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</si>
  <si>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</si>
  <si>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</si>
  <si>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</si>
  <si>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</si>
  <si>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</si>
  <si>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</si>
  <si>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</si>
  <si>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</si>
  <si>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</si>
  <si>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</si>
  <si>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</si>
  <si>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</si>
  <si>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</si>
  <si>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</si>
  <si>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</si>
  <si>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</si>
  <si>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</si>
  <si>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</si>
  <si>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</si>
  <si>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</si>
  <si>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</si>
  <si>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</si>
  <si>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</si>
  <si>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</si>
  <si>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</si>
  <si>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</si>
  <si>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</si>
  <si>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</si>
  <si>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</si>
  <si>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</si>
  <si>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</si>
  <si>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</si>
  <si>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</si>
  <si>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</si>
  <si>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</si>
  <si>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</si>
  <si>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</si>
  <si>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</si>
  <si>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</si>
  <si>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</si>
  <si>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</si>
  <si>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</si>
  <si>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</si>
  <si>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</si>
  <si>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</si>
  <si>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</si>
  <si>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</si>
  <si>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</si>
  <si>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</si>
  <si>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</si>
  <si>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</si>
  <si>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</si>
  <si>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</si>
  <si>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</si>
  <si>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</si>
  <si>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</si>
  <si>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</si>
  <si>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</si>
  <si>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</si>
  <si>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</si>
  <si>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</si>
  <si>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</si>
  <si>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</si>
  <si>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</si>
  <si>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</si>
  <si>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</si>
  <si>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</si>
  <si>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</si>
  <si>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</si>
  <si>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</si>
  <si>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</si>
  <si>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</si>
  <si>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</si>
  <si>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</si>
  <si>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</si>
  <si>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</si>
  <si>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</si>
  <si>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</si>
  <si>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</si>
  <si>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</si>
  <si>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</si>
  <si>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</si>
  <si>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</si>
  <si>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</si>
  <si>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</si>
  <si>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</si>
  <si>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</si>
  <si>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</si>
  <si>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</si>
  <si>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</si>
  <si>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</si>
  <si>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</si>
  <si>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</si>
  <si>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</si>
  <si>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</si>
  <si>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</si>
  <si>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</si>
  <si>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</si>
  <si>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</si>
  <si>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</si>
  <si>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</si>
  <si>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</si>
  <si>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</si>
  <si>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</si>
  <si>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</si>
  <si>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</si>
  <si>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</si>
  <si>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</si>
  <si>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</si>
  <si>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</si>
  <si>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</si>
  <si>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</si>
  <si>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</si>
  <si>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</si>
  <si>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</si>
  <si>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</si>
  <si>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</si>
  <si>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</si>
  <si>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</si>
  <si>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</si>
  <si>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</si>
  <si>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</si>
  <si>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</si>
  <si>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</si>
  <si>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</si>
  <si>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</si>
  <si>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</si>
  <si>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</si>
  <si>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</si>
  <si>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</si>
  <si>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</si>
  <si>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</si>
  <si>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</si>
  <si>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</si>
  <si>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</si>
  <si>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</si>
  <si>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</si>
  <si>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</si>
  <si>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</si>
  <si>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</si>
  <si>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</si>
  <si>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</si>
  <si>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</si>
  <si>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</si>
  <si>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</si>
  <si>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</si>
  <si>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</si>
  <si>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</si>
  <si>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</si>
  <si>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</si>
  <si>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</si>
  <si>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</si>
  <si>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</si>
  <si>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</si>
  <si>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</si>
  <si>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</si>
  <si>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</si>
  <si>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</si>
  <si>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</si>
  <si>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</si>
  <si>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</si>
  <si>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</si>
  <si>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</si>
  <si>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</si>
  <si>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</si>
  <si>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</si>
  <si>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</si>
  <si>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</si>
  <si>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</si>
  <si>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</si>
  <si>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</si>
  <si>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</si>
  <si>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</si>
  <si>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</si>
  <si>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</si>
  <si>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</si>
  <si>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</si>
  <si>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</si>
  <si>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</si>
  <si>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</si>
  <si>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</si>
  <si>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</si>
  <si>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</si>
  <si>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</si>
  <si>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</si>
  <si>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</si>
  <si>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</si>
  <si>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</si>
  <si>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</si>
  <si>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</si>
  <si>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</si>
  <si>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</si>
  <si>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</si>
  <si>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</si>
  <si>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</si>
  <si>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</si>
  <si>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</si>
  <si>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</si>
  <si>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</si>
  <si>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</si>
  <si>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</si>
  <si>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</si>
  <si>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</si>
  <si>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</si>
  <si>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</si>
  <si>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</si>
  <si>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</si>
  <si>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</si>
  <si>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</si>
  <si>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</si>
  <si>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</si>
  <si>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</si>
  <si>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</si>
  <si>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</si>
  <si>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</si>
  <si>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</si>
  <si>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</si>
  <si>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</si>
  <si>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</si>
  <si>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</si>
  <si>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</si>
  <si>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</si>
  <si>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</si>
  <si>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</si>
  <si>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</si>
  <si>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</si>
  <si>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</si>
  <si>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</si>
  <si>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</si>
  <si>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</si>
  <si>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</si>
  <si>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</si>
  <si>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</si>
  <si>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</si>
  <si>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</si>
  <si>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</si>
  <si>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</si>
  <si>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</si>
  <si>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</si>
  <si>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</si>
  <si>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</si>
  <si>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</si>
  <si>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</si>
  <si>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</si>
  <si>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</si>
  <si>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</si>
  <si>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</si>
  <si>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</si>
  <si>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</si>
  <si>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</si>
  <si>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</si>
  <si>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</si>
  <si>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</si>
  <si>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</si>
  <si>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</si>
  <si>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</si>
  <si>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</si>
  <si>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</si>
  <si>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</si>
  <si>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</si>
  <si>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</si>
  <si>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</si>
  <si>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</si>
  <si>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</si>
  <si>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</si>
  <si>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</si>
  <si>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</si>
  <si>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</si>
  <si>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</si>
  <si>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</si>
  <si>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</si>
  <si>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</si>
  <si>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</si>
  <si>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</si>
  <si>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</si>
  <si>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</si>
  <si>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</si>
  <si>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</si>
  <si>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</si>
  <si>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</si>
  <si>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</si>
  <si>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</si>
  <si>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</si>
  <si>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</si>
  <si>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</si>
  <si>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</si>
  <si>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</si>
  <si>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</si>
  <si>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</si>
  <si>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</si>
  <si>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</si>
  <si>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</si>
  <si>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</si>
  <si>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</si>
  <si>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</si>
  <si>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</si>
  <si>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</si>
  <si>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</si>
  <si>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</si>
  <si>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</si>
  <si>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</si>
  <si>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</si>
  <si>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</si>
  <si>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</si>
  <si>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</si>
  <si>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</si>
  <si>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</si>
  <si>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</si>
  <si>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</si>
  <si>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</si>
  <si>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</si>
  <si>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</si>
  <si>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</si>
  <si>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</si>
  <si>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</si>
  <si>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</si>
  <si>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</si>
  <si>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</si>
  <si>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</si>
  <si>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</si>
  <si>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</si>
  <si>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</si>
  <si>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</si>
  <si>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</si>
  <si>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</si>
  <si>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</si>
  <si>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</si>
  <si>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</si>
  <si>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</si>
  <si>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</si>
  <si>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</si>
  <si>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</si>
  <si>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</si>
  <si>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</si>
  <si>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</si>
  <si>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</si>
  <si>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</si>
  <si>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</si>
  <si>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</si>
  <si>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</si>
  <si>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</si>
  <si>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</si>
  <si>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</si>
  <si>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</si>
  <si>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</si>
  <si>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</si>
  <si>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</si>
  <si>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</si>
  <si>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</si>
  <si>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</si>
  <si>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</si>
  <si>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</si>
  <si>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</si>
  <si>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</si>
  <si>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</si>
  <si>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</si>
  <si>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</si>
  <si>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</si>
  <si>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</si>
  <si>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</si>
  <si>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</si>
  <si>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</si>
  <si>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</si>
  <si>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</si>
  <si>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</si>
  <si>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</si>
  <si>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</si>
  <si>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</si>
  <si>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</si>
  <si>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</si>
  <si>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</si>
  <si>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</si>
  <si>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</si>
  <si>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</si>
  <si>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</si>
  <si>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</si>
  <si>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</si>
  <si>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</si>
  <si>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</si>
  <si>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</si>
  <si>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</si>
  <si>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</si>
  <si>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</si>
  <si>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</si>
  <si>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</si>
  <si>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</si>
  <si>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</si>
  <si>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</si>
  <si>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</si>
  <si>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</si>
  <si>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</si>
  <si>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</si>
  <si>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</si>
  <si>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</si>
  <si>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</si>
  <si>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</si>
  <si>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</si>
  <si>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</si>
  <si>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</si>
  <si>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</si>
  <si>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</si>
  <si>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</si>
  <si>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</si>
  <si>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</si>
  <si>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</si>
  <si>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</si>
  <si>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</si>
  <si>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</si>
  <si>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</si>
  <si>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</si>
  <si>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</si>
  <si>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</si>
  <si>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</si>
  <si>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</si>
  <si>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</si>
  <si>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</si>
  <si>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</si>
  <si>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</si>
  <si>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</si>
  <si>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</si>
  <si>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</si>
  <si>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</si>
  <si>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</si>
  <si>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</si>
  <si>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</si>
  <si>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</si>
  <si>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</si>
  <si>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</si>
  <si>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</si>
  <si>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</si>
  <si>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</si>
  <si>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</si>
  <si>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</si>
  <si>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</si>
  <si>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</si>
  <si>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</si>
  <si>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</si>
  <si>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</si>
  <si>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</si>
  <si>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</si>
  <si>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</si>
  <si>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</si>
  <si>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</si>
  <si>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</si>
  <si>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</si>
  <si>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</si>
  <si>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</si>
  <si>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</si>
  <si>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</si>
  <si>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</si>
  <si>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</si>
  <si>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</si>
  <si>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</si>
  <si>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</si>
  <si>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</si>
  <si>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</si>
  <si>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</si>
  <si>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</si>
  <si>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</si>
  <si>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</si>
  <si>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</si>
  <si>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</si>
  <si>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</si>
  <si>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</si>
  <si>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</si>
  <si>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</si>
  <si>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</si>
  <si>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</si>
  <si>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</si>
  <si>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</si>
  <si>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</si>
  <si>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</si>
  <si>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</si>
  <si>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</si>
  <si>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</si>
  <si>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</si>
  <si>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</si>
  <si>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</si>
  <si>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</si>
  <si>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</si>
  <si>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</si>
  <si>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</si>
  <si>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</si>
  <si>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</si>
  <si>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</si>
  <si>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</si>
  <si>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</si>
  <si>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</si>
  <si>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</si>
  <si>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</si>
  <si>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</si>
  <si>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</si>
  <si>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</si>
  <si>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</si>
  <si>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</si>
  <si>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</si>
  <si>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</si>
  <si>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</si>
  <si>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</si>
  <si>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</si>
  <si>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</si>
  <si>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</si>
  <si>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</si>
  <si>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</si>
  <si>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</si>
  <si>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</si>
  <si>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</si>
  <si>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</si>
  <si>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</si>
  <si>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</si>
  <si>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</si>
  <si>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</si>
  <si>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</si>
  <si>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</si>
  <si>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</si>
  <si>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</si>
  <si>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</si>
  <si>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</si>
  <si>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</si>
  <si>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</si>
  <si>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</si>
  <si>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</si>
  <si>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</si>
  <si>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</si>
  <si>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</si>
  <si>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</si>
  <si>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</si>
  <si>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</si>
  <si>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</si>
  <si>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</si>
  <si>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</si>
  <si>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</si>
  <si>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</si>
  <si>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</si>
  <si>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</si>
  <si>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</si>
  <si>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</si>
  <si>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</si>
  <si>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</si>
  <si>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</si>
  <si>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</si>
  <si>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</si>
  <si>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</si>
  <si>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</si>
  <si>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</si>
  <si>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</si>
  <si>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</si>
  <si>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</si>
  <si>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</si>
  <si>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</si>
  <si>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</si>
  <si>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</si>
  <si>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</si>
  <si>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</si>
  <si>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</si>
  <si>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</si>
  <si>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</si>
  <si>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</si>
  <si>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</si>
  <si>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</si>
  <si>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</si>
  <si>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</si>
  <si>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</si>
  <si>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</si>
  <si>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</si>
  <si>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</si>
  <si>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</si>
  <si>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</si>
  <si>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</si>
  <si>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</si>
  <si>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</si>
  <si>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</si>
  <si>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</si>
  <si>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</si>
  <si>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</si>
  <si>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</si>
  <si>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</si>
  <si>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</si>
  <si>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</si>
  <si>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</si>
  <si>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</si>
  <si>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</si>
  <si>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</si>
  <si>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</si>
  <si>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</si>
  <si>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</si>
  <si>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</si>
  <si>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</si>
  <si>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</si>
  <si>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</si>
  <si>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</si>
  <si>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</si>
  <si>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</si>
  <si>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</si>
  <si>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</si>
  <si>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</si>
  <si>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</si>
  <si>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</si>
  <si>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</si>
  <si>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</si>
  <si>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</si>
  <si>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</si>
  <si>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</si>
  <si>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</si>
  <si>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</si>
  <si>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</si>
  <si>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</si>
  <si>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</si>
  <si>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</si>
  <si>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</si>
  <si>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</si>
  <si>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</si>
  <si>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</si>
  <si>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</si>
  <si>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</si>
  <si>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</si>
  <si>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</si>
  <si>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</si>
  <si>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</si>
  <si>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</si>
  <si>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</si>
  <si>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</si>
  <si>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</si>
  <si>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</si>
  <si>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</si>
  <si>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</si>
  <si>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</si>
  <si>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</si>
  <si>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</si>
  <si>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</si>
  <si>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</si>
  <si>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</si>
  <si>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</si>
  <si>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</si>
  <si>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</si>
  <si>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</si>
  <si>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</si>
  <si>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</si>
  <si>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</si>
  <si>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</si>
  <si>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</si>
  <si>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</si>
  <si>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</si>
  <si>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</si>
  <si>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</si>
  <si>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</si>
  <si>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</si>
  <si>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</si>
  <si>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</si>
  <si>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</si>
  <si>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</si>
  <si>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</si>
  <si>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</si>
  <si>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</si>
  <si>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</si>
  <si>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</si>
  <si>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</si>
  <si>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</si>
  <si>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</si>
  <si>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</si>
  <si>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</si>
  <si>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</si>
  <si>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</si>
  <si>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</si>
  <si>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</si>
  <si>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</si>
  <si>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</si>
  <si>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</si>
  <si>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</si>
  <si>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</si>
  <si>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</si>
  <si>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</si>
  <si>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</si>
  <si>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</si>
  <si>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</si>
  <si>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</si>
  <si>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</si>
  <si>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</si>
  <si>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</si>
  <si>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</si>
  <si>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</si>
  <si>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</si>
  <si>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</si>
  <si>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</si>
  <si>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</si>
  <si>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</si>
  <si>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</si>
  <si>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</si>
  <si>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</si>
  <si>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</si>
  <si>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</si>
  <si>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</si>
  <si>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</si>
  <si>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</si>
  <si>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</si>
  <si>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</si>
  <si>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</si>
  <si>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</si>
  <si>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</si>
  <si>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</si>
  <si>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</si>
  <si>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</si>
  <si>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</si>
  <si>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</si>
  <si>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</si>
  <si>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</si>
  <si>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</si>
  <si>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</si>
  <si>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</si>
  <si>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</si>
  <si>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</si>
  <si>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</si>
  <si>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</si>
  <si>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</si>
  <si>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</si>
  <si>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</si>
  <si>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</si>
  <si>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</si>
  <si>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</si>
  <si>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</si>
  <si>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</si>
  <si>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</si>
  <si>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</si>
  <si>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</si>
  <si>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</si>
  <si>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</si>
  <si>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</si>
  <si>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</si>
  <si>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</si>
  <si>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</si>
  <si>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</si>
  <si>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</si>
  <si>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</si>
  <si>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</si>
  <si>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</si>
  <si>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</si>
  <si>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</si>
  <si>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</si>
  <si>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</si>
  <si>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</si>
  <si>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</si>
  <si>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</si>
  <si>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</si>
  <si>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</si>
  <si>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</si>
  <si>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</si>
  <si>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</si>
  <si>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</si>
  <si>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</si>
  <si>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</si>
  <si>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</si>
  <si>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</si>
  <si>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</si>
  <si>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</si>
  <si>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</si>
  <si>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</si>
  <si>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</si>
  <si>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</si>
  <si>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</si>
  <si>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</si>
  <si>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</si>
  <si>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</si>
  <si>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</si>
  <si>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</si>
  <si>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</si>
  <si>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</si>
  <si>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</si>
  <si>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</si>
  <si>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</si>
  <si>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</si>
  <si>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</si>
  <si>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</si>
  <si>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</si>
  <si>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</si>
  <si>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</si>
  <si>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</si>
  <si>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</si>
  <si>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</si>
  <si>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</si>
  <si>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</si>
  <si>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</si>
  <si>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</si>
  <si>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</si>
  <si>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</si>
  <si>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</si>
  <si>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</si>
  <si>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</si>
  <si>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</si>
  <si>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</si>
  <si>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</si>
  <si>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</si>
  <si>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</si>
  <si>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</si>
  <si>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</si>
  <si>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</si>
  <si>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</si>
  <si>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</si>
  <si>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</si>
  <si>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</si>
  <si>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</si>
  <si>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</si>
  <si>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</si>
  <si>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</si>
  <si>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</si>
  <si>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</si>
  <si>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</si>
  <si>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</si>
  <si>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</si>
  <si>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</si>
  <si>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</si>
  <si>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</si>
  <si>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</si>
  <si>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</si>
  <si>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</si>
  <si>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</si>
  <si>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</si>
  <si>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</si>
  <si>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</si>
  <si>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</si>
  <si>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</si>
  <si>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</si>
  <si>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</si>
  <si>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</si>
  <si>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</si>
  <si>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</si>
  <si>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</si>
  <si>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</si>
  <si>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</si>
  <si>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</si>
  <si>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</si>
  <si>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</si>
  <si>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</si>
  <si>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</si>
  <si>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</si>
  <si>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</si>
  <si>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</si>
  <si>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</si>
  <si>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</si>
  <si>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</si>
  <si>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</si>
  <si>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</si>
  <si>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</si>
  <si>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</si>
  <si>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</si>
  <si>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</si>
  <si>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</si>
  <si>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</si>
  <si>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</si>
  <si>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</si>
  <si>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</si>
  <si>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</si>
  <si>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</si>
  <si>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</si>
  <si>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</si>
  <si>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</si>
  <si>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</si>
  <si>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</si>
  <si>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</si>
  <si>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</si>
  <si>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</si>
  <si>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</si>
  <si>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</si>
  <si>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</si>
  <si>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</si>
  <si>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</si>
  <si>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</si>
  <si>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</si>
  <si>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</si>
  <si>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</si>
  <si>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</si>
  <si>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</si>
  <si>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</si>
  <si>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</si>
  <si>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</si>
  <si>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</si>
  <si>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</si>
  <si>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</si>
  <si>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</si>
  <si>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</si>
  <si>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</si>
  <si>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</si>
  <si>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</si>
  <si>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</si>
  <si>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</si>
  <si>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</si>
  <si>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</si>
  <si>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</si>
  <si>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</si>
  <si>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</si>
  <si>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</si>
  <si>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</si>
  <si>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</si>
  <si>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</si>
  <si>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</si>
  <si>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</si>
  <si>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</si>
  <si>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</si>
  <si>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</si>
  <si>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</si>
  <si>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</si>
  <si>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</si>
  <si>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</si>
  <si>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</si>
  <si>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</si>
  <si>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</si>
  <si>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</si>
  <si>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</si>
  <si>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</si>
  <si>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</si>
  <si>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</si>
  <si>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</si>
  <si>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</si>
  <si>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</si>
  <si>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</si>
  <si>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</si>
  <si>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</si>
  <si>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</si>
  <si>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</si>
  <si>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</si>
  <si>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</si>
  <si>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</si>
  <si>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</si>
  <si>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</si>
  <si>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</si>
  <si>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</si>
  <si>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</si>
  <si>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</si>
  <si>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</si>
  <si>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</si>
  <si>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</si>
  <si>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</si>
  <si>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</si>
  <si>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</si>
  <si>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</si>
  <si>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</si>
  <si>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</si>
  <si>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</si>
  <si>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</si>
  <si>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</si>
  <si>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</si>
  <si>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</si>
  <si>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</si>
  <si>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</si>
  <si>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</si>
  <si>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</si>
  <si>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</si>
  <si>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</si>
  <si>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</si>
  <si>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</si>
  <si>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</si>
  <si>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</si>
  <si>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</si>
  <si>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</si>
  <si>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</si>
  <si>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</si>
  <si>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</si>
  <si>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</si>
  <si>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</si>
  <si>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</si>
  <si>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</si>
  <si>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</si>
  <si>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</si>
  <si>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</si>
  <si>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</si>
  <si>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</si>
  <si>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</si>
  <si>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</si>
  <si>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</si>
  <si>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</si>
  <si>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</si>
  <si>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</si>
  <si>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</si>
  <si>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</si>
  <si>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</si>
  <si>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</si>
  <si>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</si>
  <si>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</si>
  <si>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</si>
  <si>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</si>
  <si>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</si>
  <si>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</si>
  <si>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</si>
  <si>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</si>
  <si>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</si>
  <si>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</si>
  <si>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</si>
  <si>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</si>
  <si>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</si>
  <si>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</si>
  <si>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</si>
  <si>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</si>
  <si>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</si>
  <si>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</si>
  <si>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</si>
  <si>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</si>
  <si>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</si>
  <si>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</si>
  <si>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</si>
  <si>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</si>
  <si>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</si>
  <si>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</si>
  <si>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</si>
  <si>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</si>
  <si>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</si>
  <si>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</si>
  <si>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</si>
  <si>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</si>
  <si>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</si>
  <si>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</si>
  <si>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</si>
  <si>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</si>
  <si>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</si>
  <si>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</si>
  <si>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</si>
  <si>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</si>
  <si>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</si>
  <si>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</si>
  <si>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</si>
  <si>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</si>
  <si>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</si>
  <si>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</si>
  <si>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</si>
  <si>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</si>
  <si>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</si>
  <si>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</si>
  <si>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</si>
  <si>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</si>
  <si>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</si>
  <si>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</si>
  <si>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</si>
  <si>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</si>
  <si>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</si>
  <si>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</si>
  <si>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</si>
  <si>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</si>
  <si>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</si>
  <si>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</si>
  <si>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</si>
  <si>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</si>
  <si>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</si>
  <si>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</si>
  <si>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</si>
  <si>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</si>
  <si>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</si>
  <si>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</si>
  <si>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</si>
  <si>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</si>
  <si>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</si>
  <si>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</si>
  <si>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</si>
  <si>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</si>
  <si>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</si>
  <si>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</si>
  <si>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</si>
  <si>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</si>
  <si>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</si>
  <si>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</si>
  <si>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</si>
  <si>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</si>
  <si>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</si>
  <si>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</si>
  <si>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</si>
  <si>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</si>
  <si>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</si>
  <si>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</si>
  <si>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</si>
  <si>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</si>
  <si>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</si>
  <si>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</si>
  <si>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</si>
  <si>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</si>
  <si>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</si>
  <si>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</si>
  <si>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</si>
  <si>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</si>
  <si>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</si>
  <si>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</si>
  <si>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</si>
  <si>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</si>
  <si>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</si>
  <si>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</si>
  <si>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</si>
  <si>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</si>
  <si>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</si>
  <si>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</si>
  <si>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</si>
  <si>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</si>
  <si>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</si>
  <si>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</si>
  <si>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</si>
  <si>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</si>
  <si>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</si>
  <si>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</si>
  <si>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</si>
  <si>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</si>
  <si>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</si>
  <si>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</si>
  <si>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</si>
  <si>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</si>
  <si>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</si>
  <si>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</si>
  <si>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</si>
  <si>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</si>
  <si>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</si>
  <si>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</si>
  <si>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</si>
  <si>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</si>
  <si>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</si>
  <si>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</si>
  <si>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</si>
  <si>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</si>
  <si>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</si>
  <si>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</si>
  <si>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</si>
  <si>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</si>
  <si>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</si>
  <si>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</si>
  <si>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</si>
  <si>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</si>
  <si>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</si>
  <si>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</si>
  <si>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</si>
  <si>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</si>
  <si>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</si>
  <si>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</si>
  <si>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</si>
  <si>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</si>
  <si>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</si>
  <si>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</si>
  <si>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</si>
  <si>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</si>
  <si>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</si>
  <si>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</si>
  <si>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</si>
  <si>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</si>
  <si>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</si>
  <si>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</si>
  <si>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</si>
  <si>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</si>
  <si>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</si>
  <si>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</si>
  <si>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</si>
  <si>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</si>
  <si>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</si>
  <si>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</si>
  <si>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</si>
  <si>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</si>
  <si>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</si>
  <si>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</si>
  <si>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</si>
  <si>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</si>
  <si>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</si>
  <si>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</si>
  <si>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</si>
  <si>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</si>
  <si>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</si>
  <si>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</si>
  <si>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</si>
  <si>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</si>
  <si>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</si>
  <si>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</si>
  <si>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</si>
  <si>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</si>
  <si>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</si>
  <si>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</si>
  <si>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</si>
  <si>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</si>
  <si>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</si>
  <si>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</si>
  <si>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</si>
  <si>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</si>
  <si>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</si>
  <si>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</si>
  <si>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</si>
  <si>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</si>
  <si>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</si>
  <si>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</si>
  <si>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</si>
  <si>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</si>
  <si>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</si>
  <si>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</si>
  <si>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</si>
  <si>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</si>
  <si>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</si>
  <si>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</si>
  <si>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</si>
  <si>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</si>
  <si>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</si>
  <si>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</si>
  <si>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</si>
  <si>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</si>
  <si>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</si>
  <si>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</si>
  <si>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</si>
  <si>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</si>
  <si>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</si>
  <si>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</si>
  <si>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</si>
  <si>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</si>
  <si>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</si>
  <si>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</si>
  <si>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</si>
  <si>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</si>
  <si>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</si>
  <si>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</si>
  <si>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</si>
  <si>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</si>
  <si>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</si>
  <si>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</si>
  <si>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</si>
  <si>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</si>
  <si>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</si>
  <si>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</si>
  <si>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</si>
  <si>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</si>
  <si>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</si>
  <si>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</si>
  <si>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</si>
  <si>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</si>
  <si>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</si>
  <si>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</si>
  <si>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</si>
  <si>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</si>
  <si>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</si>
  <si>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</si>
  <si>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</si>
  <si>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</si>
  <si>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</si>
  <si>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</si>
  <si>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</si>
  <si>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</si>
  <si>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</si>
  <si>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</si>
  <si>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</si>
  <si>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</si>
  <si>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</si>
  <si>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</si>
  <si>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</si>
  <si>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</si>
  <si>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</si>
  <si>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</si>
  <si>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</si>
  <si>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</si>
  <si>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</si>
  <si>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</si>
  <si>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</si>
  <si>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</si>
  <si>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</si>
  <si>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</si>
  <si>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</si>
  <si>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</si>
  <si>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</si>
  <si>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</si>
  <si>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</si>
  <si>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</si>
  <si>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</si>
  <si>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</si>
  <si>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</si>
  <si>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</si>
  <si>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</si>
  <si>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</si>
  <si>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</si>
  <si>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</si>
  <si>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</si>
  <si>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</si>
  <si>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</si>
  <si>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</si>
  <si>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</si>
  <si>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</si>
  <si>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</si>
  <si>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</si>
  <si>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</si>
  <si>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</si>
  <si>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</si>
  <si>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</si>
  <si>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</si>
  <si>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</si>
  <si>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</si>
  <si>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</si>
  <si>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</si>
  <si>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</si>
  <si>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</si>
  <si>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</si>
  <si>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</si>
  <si>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</si>
  <si>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</si>
  <si>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</si>
  <si>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</si>
  <si>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</si>
  <si>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</si>
  <si>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</si>
  <si>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</si>
  <si>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</si>
  <si>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</si>
  <si>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</si>
  <si>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</si>
  <si>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</si>
  <si>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</si>
  <si>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</si>
  <si>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</si>
  <si>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</si>
  <si>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</si>
  <si>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</si>
  <si>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</si>
  <si>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</si>
  <si>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</si>
  <si>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</si>
  <si>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</si>
  <si>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</si>
  <si>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</si>
  <si>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</si>
  <si>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</si>
  <si>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</si>
  <si>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</si>
  <si>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</si>
  <si>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</si>
  <si>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</si>
  <si>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</si>
  <si>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</si>
  <si>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</si>
  <si>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</si>
  <si>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</si>
  <si>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</si>
  <si>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</si>
  <si>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</si>
  <si>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</si>
  <si>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</si>
  <si>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</si>
  <si>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</si>
  <si>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</si>
  <si>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</si>
  <si>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</si>
  <si>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</si>
  <si>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</si>
  <si>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</si>
  <si>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</si>
  <si>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</si>
  <si>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</si>
  <si>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</si>
  <si>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</si>
  <si>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</si>
  <si>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</si>
  <si>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</si>
  <si>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</si>
  <si>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</si>
  <si>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</si>
  <si>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</si>
  <si>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</si>
  <si>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</si>
  <si>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</si>
  <si>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</si>
  <si>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</si>
  <si>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</si>
  <si>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</si>
  <si>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</si>
  <si>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</si>
  <si>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</si>
  <si>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</si>
  <si>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</si>
  <si>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</si>
  <si>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</si>
  <si>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</si>
  <si>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</si>
  <si>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</si>
  <si>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</si>
  <si>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</si>
  <si>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</si>
  <si>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</si>
  <si>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</si>
  <si>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</si>
  <si>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</si>
  <si>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</si>
  <si>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</si>
  <si>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</si>
  <si>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</si>
  <si>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</si>
  <si>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</si>
  <si>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</si>
  <si>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</si>
  <si>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</si>
  <si>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</si>
  <si>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</si>
  <si>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</si>
  <si>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</si>
  <si>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</si>
  <si>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</si>
  <si>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</si>
  <si>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</si>
  <si>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</si>
  <si>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</si>
  <si>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</si>
  <si>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</si>
  <si>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</si>
  <si>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</si>
  <si>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</si>
  <si>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</si>
  <si>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</si>
  <si>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</si>
  <si>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</si>
  <si>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</si>
  <si>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</si>
  <si>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</si>
  <si>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</si>
  <si>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</si>
  <si>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</si>
  <si>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</si>
  <si>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</si>
  <si>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</si>
  <si>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</si>
  <si>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</si>
  <si>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</si>
  <si>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</si>
  <si>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</si>
  <si>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</si>
  <si>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</si>
  <si>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</si>
  <si>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</si>
  <si>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</si>
  <si>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</si>
  <si>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</si>
  <si>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</si>
  <si>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</si>
  <si>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</si>
  <si>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</si>
  <si>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</si>
  <si>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</si>
  <si>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</si>
  <si>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</si>
  <si>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</si>
  <si>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</si>
  <si>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</si>
  <si>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</si>
  <si>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</si>
  <si>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</si>
  <si>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</si>
  <si>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</si>
  <si>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</si>
  <si>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</si>
  <si>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</si>
  <si>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</si>
  <si>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</si>
  <si>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</si>
  <si>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</si>
  <si>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</si>
  <si>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</si>
  <si>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</si>
  <si>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</si>
  <si>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</si>
  <si>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</si>
  <si>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</si>
  <si>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</si>
  <si>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</si>
  <si>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</si>
  <si>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</si>
  <si>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</si>
  <si>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</si>
  <si>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</si>
  <si>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</si>
  <si>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</si>
  <si>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</si>
  <si>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</si>
  <si>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</si>
  <si>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</si>
  <si>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</si>
  <si>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</si>
  <si>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</si>
  <si>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</si>
  <si>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</si>
  <si>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</si>
  <si>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</si>
  <si>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</si>
  <si>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</si>
  <si>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</si>
  <si>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</si>
  <si>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</si>
  <si>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</si>
  <si>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</si>
  <si>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</si>
  <si>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</si>
  <si>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</si>
  <si>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</si>
  <si>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</si>
  <si>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</si>
  <si>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</si>
  <si>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</si>
  <si>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</si>
  <si>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</si>
  <si>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</si>
  <si>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</si>
  <si>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</si>
  <si>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</si>
  <si>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</si>
  <si>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</si>
  <si>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</si>
  <si>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</si>
  <si>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</si>
  <si>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</si>
  <si>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</si>
  <si>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</si>
  <si>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</si>
  <si>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</si>
  <si>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</si>
  <si>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</si>
  <si>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</si>
  <si>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</si>
  <si>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</si>
  <si>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</si>
  <si>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</si>
  <si>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</si>
  <si>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</si>
  <si>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</si>
  <si>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</si>
  <si>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</si>
  <si>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</si>
  <si>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</si>
  <si>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</si>
  <si>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</si>
  <si>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</si>
  <si>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</si>
  <si>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</si>
  <si>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</si>
  <si>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</si>
  <si>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</si>
  <si>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</si>
  <si>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</si>
  <si>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</si>
  <si>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</si>
  <si>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</si>
  <si>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</si>
  <si>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</si>
  <si>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</si>
  <si>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</si>
  <si>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</si>
  <si>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</si>
  <si>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</si>
  <si>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</si>
  <si>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</si>
  <si>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</si>
  <si>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</si>
  <si>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</si>
  <si>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</si>
  <si>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</si>
  <si>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</si>
  <si>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</si>
  <si>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</si>
  <si>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</si>
  <si>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</si>
  <si>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</si>
  <si>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</si>
  <si>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</si>
  <si>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</si>
  <si>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</si>
  <si>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</si>
  <si>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</si>
  <si>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</si>
  <si>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</si>
  <si>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</si>
  <si>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</si>
  <si>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</si>
  <si>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</si>
  <si>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</si>
  <si>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</si>
  <si>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</si>
  <si>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</si>
  <si>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</si>
  <si>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</si>
  <si>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</si>
  <si>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</si>
  <si>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</si>
  <si>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</si>
  <si>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</si>
  <si>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</si>
  <si>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</si>
  <si>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</si>
  <si>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</si>
  <si>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</si>
  <si>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</si>
  <si>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</si>
  <si>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</si>
  <si>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</si>
  <si>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</si>
  <si>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</si>
  <si>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</si>
  <si>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</si>
  <si>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</si>
  <si>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</si>
  <si>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</si>
  <si>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</si>
  <si>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</si>
  <si>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</si>
  <si>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</si>
  <si>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</si>
  <si>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</si>
  <si>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</si>
  <si>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</si>
  <si>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</si>
  <si>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</si>
  <si>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</si>
  <si>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</si>
  <si>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</si>
  <si>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</si>
  <si>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</si>
  <si>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</si>
  <si>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</si>
  <si>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</si>
  <si>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</si>
  <si>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</si>
  <si>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</si>
  <si>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</si>
  <si>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</si>
  <si>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</si>
  <si>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</si>
  <si>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</si>
  <si>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</si>
  <si>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</si>
  <si>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</si>
  <si>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</si>
  <si>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</si>
  <si>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</si>
  <si>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</si>
  <si>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</si>
  <si>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</si>
  <si>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</si>
  <si>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</si>
  <si>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</si>
  <si>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</si>
  <si>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</si>
  <si>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</si>
  <si>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</si>
  <si>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</si>
  <si>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</si>
  <si>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</si>
  <si>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</si>
  <si>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</si>
  <si>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</si>
  <si>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</si>
  <si>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</si>
  <si>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</si>
  <si>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</si>
  <si>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</si>
  <si>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</si>
  <si>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</si>
  <si>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</si>
  <si>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</si>
  <si>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</si>
  <si>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</si>
  <si>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</si>
  <si>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</si>
  <si>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</si>
  <si>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</si>
  <si>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</si>
  <si>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</si>
  <si>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</si>
  <si>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</si>
  <si>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</si>
  <si>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</si>
  <si>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</si>
  <si>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</si>
  <si>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</si>
  <si>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</si>
  <si>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</si>
  <si>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</si>
  <si>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</si>
  <si>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</si>
  <si>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</si>
  <si>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</si>
  <si>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</si>
  <si>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</si>
  <si>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</si>
  <si>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</si>
  <si>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</si>
  <si>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</si>
  <si>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</si>
  <si>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</si>
  <si>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</si>
  <si>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</si>
  <si>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</si>
  <si>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</si>
  <si>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</si>
  <si>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</si>
  <si>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</si>
  <si>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</si>
  <si>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</si>
  <si>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</si>
  <si>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</si>
  <si>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</si>
  <si>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</si>
  <si>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</si>
  <si>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</si>
  <si>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</si>
  <si>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</si>
  <si>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</si>
  <si>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</si>
  <si>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</si>
  <si>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</si>
  <si>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</si>
  <si>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</si>
  <si>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</si>
  <si>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</si>
  <si>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</si>
  <si>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</si>
  <si>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</si>
  <si>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</si>
  <si>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</si>
  <si>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</si>
  <si>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</si>
  <si>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</si>
  <si>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</si>
  <si>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</si>
  <si>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</si>
  <si>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</si>
  <si>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</si>
  <si>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</si>
  <si>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</si>
  <si>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</si>
  <si>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</si>
  <si>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</si>
  <si>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</si>
  <si>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</si>
  <si>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</si>
  <si>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</si>
  <si>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</si>
  <si>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</si>
  <si>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</si>
  <si>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</si>
  <si>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</si>
  <si>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</si>
  <si>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</si>
  <si>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</si>
  <si>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</si>
  <si>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</si>
  <si>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</si>
  <si>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</si>
  <si>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</si>
  <si>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</si>
  <si>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</si>
  <si>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</si>
  <si>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</si>
  <si>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</si>
  <si>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</si>
  <si>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</si>
  <si>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</si>
  <si>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</si>
  <si>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</si>
  <si>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</si>
  <si>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</si>
  <si>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</si>
  <si>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</si>
  <si>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</si>
  <si>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</si>
  <si>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</si>
  <si>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</si>
  <si>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</si>
  <si>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</si>
  <si>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</si>
  <si>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</si>
  <si>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</si>
  <si>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</si>
  <si>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</si>
  <si>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</si>
  <si>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</si>
  <si>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</si>
  <si>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</si>
  <si>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</si>
  <si>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</si>
  <si>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</si>
  <si>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</si>
  <si>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</si>
  <si>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</si>
  <si>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</si>
  <si>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</si>
  <si>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</si>
  <si>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</si>
  <si>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</si>
  <si>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</si>
  <si>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</si>
  <si>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</si>
  <si>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</si>
  <si>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</si>
  <si>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</si>
  <si>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</si>
  <si>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</si>
  <si>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</si>
  <si>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</si>
  <si>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</si>
  <si>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</si>
  <si>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</si>
  <si>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</si>
  <si>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</si>
  <si>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</si>
  <si>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</si>
  <si>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</si>
  <si>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</si>
  <si>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</si>
  <si>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</si>
  <si>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</si>
  <si>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</si>
  <si>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</si>
  <si>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</si>
  <si>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</si>
  <si>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</si>
  <si>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</si>
  <si>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</si>
  <si>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</si>
  <si>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</si>
  <si>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</si>
  <si>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</si>
  <si>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</si>
  <si>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</si>
  <si>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</si>
  <si>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</si>
  <si>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</si>
  <si>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</si>
  <si>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</si>
  <si>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</si>
  <si>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</si>
  <si>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</si>
  <si>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</si>
  <si>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</si>
  <si>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</si>
  <si>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</si>
  <si>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</si>
  <si>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</si>
  <si>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</si>
  <si>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</si>
  <si>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</si>
  <si>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</si>
  <si>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</si>
  <si>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</si>
  <si>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</si>
  <si>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</si>
  <si>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</si>
  <si>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</si>
  <si>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</si>
  <si>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</si>
  <si>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</si>
  <si>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</si>
  <si>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</si>
  <si>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</si>
  <si>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</si>
  <si>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</si>
  <si>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</si>
  <si>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</si>
  <si>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</si>
  <si>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</si>
  <si>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</si>
  <si>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</si>
  <si>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</si>
  <si>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</si>
  <si>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</si>
  <si>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</si>
  <si>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</si>
  <si>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</si>
  <si>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</si>
  <si>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</si>
  <si>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</si>
  <si>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</si>
  <si>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</si>
  <si>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</si>
  <si>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</si>
  <si>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</si>
  <si>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</si>
  <si>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</si>
  <si>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</si>
  <si>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</si>
  <si>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</si>
  <si>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</si>
  <si>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</si>
  <si>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</si>
  <si>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</si>
  <si>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</si>
  <si>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</si>
  <si>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</si>
  <si>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</si>
  <si>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</si>
  <si>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</si>
  <si>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</si>
  <si>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</si>
  <si>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</si>
  <si>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</si>
  <si>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</si>
  <si>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</si>
  <si>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</si>
  <si>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</si>
  <si>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</si>
  <si>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</si>
  <si>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</si>
  <si>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</si>
  <si>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</si>
  <si>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</si>
  <si>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</si>
  <si>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</si>
  <si>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</si>
  <si>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</si>
  <si>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</si>
  <si>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</si>
  <si>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</si>
  <si>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</si>
  <si>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</si>
  <si>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</si>
  <si>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</si>
  <si>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</si>
  <si>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</si>
  <si>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</si>
  <si>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</si>
  <si>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</si>
  <si>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</si>
  <si>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</si>
  <si>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</si>
  <si>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</si>
  <si>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</si>
  <si>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</si>
  <si>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</si>
  <si>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</si>
  <si>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</si>
  <si>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</si>
  <si>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</si>
  <si>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</si>
  <si>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</si>
  <si>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</si>
  <si>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</si>
  <si>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</si>
  <si>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</si>
  <si>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</si>
  <si>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</si>
  <si>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</si>
  <si>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</si>
  <si>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</si>
  <si>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</si>
  <si>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</si>
  <si>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</si>
  <si>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</si>
  <si>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</si>
  <si>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</si>
  <si>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</si>
  <si>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</si>
  <si>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</si>
  <si>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</si>
  <si>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</si>
  <si>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</si>
  <si>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</si>
  <si>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</si>
  <si>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</si>
  <si>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</si>
  <si>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</si>
  <si>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</si>
  <si>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</si>
  <si>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</si>
  <si>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</si>
  <si>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</si>
  <si>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</si>
  <si>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</si>
  <si>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</si>
  <si>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</si>
  <si>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</si>
  <si>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</si>
  <si>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</si>
  <si>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</si>
  <si>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</si>
  <si>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</si>
  <si>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</si>
  <si>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</si>
  <si>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</si>
  <si>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</si>
  <si>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</si>
  <si>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</si>
  <si>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</si>
  <si>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</si>
  <si>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</si>
  <si>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</si>
  <si>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</si>
  <si>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</si>
  <si>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</si>
  <si>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</si>
  <si>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</si>
  <si>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</si>
  <si>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</si>
  <si>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</si>
  <si>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</si>
  <si>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</si>
  <si>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</si>
  <si>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</si>
  <si>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</si>
  <si>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</si>
  <si>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</si>
  <si>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</si>
  <si>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</si>
  <si>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</si>
  <si>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</si>
  <si>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</si>
  <si>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</si>
  <si>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</si>
  <si>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</si>
  <si>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</si>
  <si>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</si>
  <si>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</si>
  <si>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</si>
  <si>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</si>
  <si>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</si>
  <si>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</si>
  <si>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</si>
  <si>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</si>
  <si>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</si>
  <si>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</si>
  <si>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</si>
  <si>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</si>
  <si>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</si>
  <si>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</si>
  <si>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</si>
  <si>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</si>
  <si>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</si>
  <si>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</si>
  <si>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</si>
  <si>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</si>
  <si>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</si>
  <si>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</si>
  <si>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</si>
  <si>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</si>
  <si>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</si>
  <si>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</si>
  <si>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</si>
  <si>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</si>
  <si>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</si>
  <si>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</si>
  <si>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</si>
  <si>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</si>
  <si>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</si>
  <si>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</si>
  <si>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</si>
  <si>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</si>
  <si>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</si>
  <si>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</si>
  <si>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</si>
  <si>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</si>
  <si>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</si>
  <si>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</si>
  <si>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</si>
  <si>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</si>
  <si>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</si>
  <si>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</si>
  <si>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</si>
  <si>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</si>
  <si>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</si>
  <si>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</si>
  <si>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</si>
  <si>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</si>
  <si>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</si>
  <si>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</si>
  <si>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</si>
  <si>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</si>
  <si>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</si>
  <si>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</si>
  <si>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</si>
  <si>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</si>
  <si>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</si>
  <si>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</si>
  <si>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</si>
  <si>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</si>
  <si>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</si>
  <si>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</si>
  <si>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</si>
  <si>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</si>
  <si>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</si>
  <si>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</si>
  <si>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</si>
  <si>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</si>
  <si>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</si>
  <si>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</si>
  <si>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</si>
  <si>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</si>
  <si>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</si>
  <si>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</si>
  <si>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</si>
  <si>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</si>
  <si>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</si>
  <si>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</si>
  <si>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</si>
  <si>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</si>
  <si>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</si>
  <si>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</si>
  <si>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</si>
  <si>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</si>
  <si>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</si>
  <si>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</si>
  <si>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</si>
  <si>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</si>
  <si>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</si>
  <si>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</si>
  <si>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</si>
  <si>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</si>
  <si>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</si>
  <si>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</si>
  <si>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</si>
  <si>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</si>
  <si>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</si>
  <si>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</si>
  <si>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</si>
  <si>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</si>
  <si>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</si>
  <si>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</si>
  <si>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</si>
  <si>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</si>
  <si>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</si>
  <si>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</si>
  <si>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</si>
  <si>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</si>
  <si>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</si>
  <si>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</si>
  <si>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</si>
  <si>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</si>
  <si>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</si>
  <si>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</si>
  <si>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</si>
  <si>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</si>
  <si>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</si>
  <si>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</si>
  <si>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</si>
  <si>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</si>
  <si>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</si>
  <si>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</si>
  <si>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</si>
  <si>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</si>
  <si>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</si>
  <si>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</si>
  <si>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</si>
  <si>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</si>
  <si>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</si>
  <si>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</si>
  <si>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</si>
  <si>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</si>
  <si>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</si>
  <si>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</si>
  <si>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</si>
  <si>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</si>
  <si>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</si>
  <si>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</si>
  <si>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</si>
  <si>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</si>
  <si>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</si>
  <si>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</si>
  <si>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</si>
  <si>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</si>
  <si>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</si>
  <si>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</si>
  <si>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</si>
  <si>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</si>
  <si>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</si>
  <si>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</si>
  <si>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</si>
  <si>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</si>
  <si>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</si>
  <si>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</si>
  <si>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</si>
  <si>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</si>
  <si>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</si>
  <si>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</si>
  <si>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</si>
  <si>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</si>
  <si>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</si>
  <si>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</si>
  <si>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</si>
  <si>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</si>
  <si>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</si>
  <si>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</si>
  <si>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</si>
  <si>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</si>
  <si>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</si>
  <si>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</si>
  <si>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</si>
  <si>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</si>
  <si>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</si>
  <si>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</si>
  <si>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</si>
  <si>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</si>
  <si>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</si>
  <si>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</si>
  <si>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</si>
  <si>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</si>
  <si>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</si>
  <si>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</si>
  <si>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</si>
  <si>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</si>
  <si>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</si>
  <si>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</si>
  <si>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</si>
  <si>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</si>
  <si>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</si>
  <si>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</si>
  <si>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</si>
  <si>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</si>
  <si>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</si>
  <si>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</si>
  <si>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</si>
  <si>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</si>
  <si>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</si>
  <si>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</si>
  <si>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</si>
  <si>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</si>
  <si>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</si>
  <si>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</si>
  <si>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</si>
  <si>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</si>
  <si>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</si>
  <si>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</si>
  <si>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</si>
  <si>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</si>
  <si>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</si>
  <si>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</si>
  <si>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</si>
  <si>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</si>
  <si>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</si>
  <si>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</si>
  <si>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</si>
  <si>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</si>
  <si>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</si>
  <si>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</si>
  <si>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</si>
  <si>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</si>
  <si>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</si>
  <si>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</si>
  <si>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</si>
  <si>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</si>
  <si>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</si>
  <si>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</si>
  <si>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</si>
  <si>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</si>
  <si>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</si>
  <si>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</si>
  <si>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</si>
  <si>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</si>
  <si>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</si>
  <si>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</si>
  <si>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</si>
  <si>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</si>
  <si>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</si>
  <si>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</si>
  <si>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</si>
  <si>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</si>
  <si>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</si>
  <si>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</si>
  <si>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</si>
  <si>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</si>
  <si>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</si>
  <si>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</si>
  <si>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</si>
  <si>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</si>
  <si>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</si>
  <si>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</si>
  <si>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</si>
  <si>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</si>
  <si>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</si>
  <si>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</si>
  <si>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</si>
  <si>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</si>
  <si>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</si>
  <si>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</si>
  <si>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</si>
  <si>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</si>
  <si>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</si>
  <si>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</si>
  <si>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</si>
  <si>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</si>
  <si>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</si>
  <si>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</si>
  <si>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</si>
  <si>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</si>
  <si>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</si>
  <si>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</si>
  <si>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</si>
  <si>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</si>
  <si>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</si>
  <si>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</si>
  <si>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</si>
  <si>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</si>
  <si>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</si>
  <si>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</si>
  <si>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</si>
  <si>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</si>
  <si>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</si>
  <si>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</si>
  <si>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</si>
  <si>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</si>
  <si>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</si>
  <si>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</si>
  <si>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</si>
  <si>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</si>
  <si>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</si>
  <si>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</si>
  <si>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</si>
  <si>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</si>
  <si>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</si>
  <si>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</si>
  <si>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</si>
  <si>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</si>
  <si>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</si>
  <si>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</si>
  <si>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</si>
  <si>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</si>
  <si>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</si>
  <si>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</si>
  <si>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</si>
  <si>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</si>
  <si>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</si>
  <si>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</si>
  <si>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</si>
  <si>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</si>
  <si>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</si>
  <si>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</si>
  <si>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</si>
  <si>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</si>
  <si>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</si>
  <si>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</si>
  <si>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</si>
  <si>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</si>
  <si>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</si>
  <si>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</si>
  <si>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</si>
  <si>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</si>
  <si>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</si>
  <si>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</si>
  <si>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</si>
  <si>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</si>
  <si>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</si>
  <si>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</si>
  <si>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</si>
  <si>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</si>
  <si>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</si>
  <si>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</si>
  <si>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</si>
  <si>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</si>
  <si>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</si>
  <si>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</si>
  <si>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</si>
  <si>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</si>
  <si>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</si>
  <si>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</si>
  <si>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</si>
  <si>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</si>
  <si>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</si>
  <si>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</si>
  <si>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</si>
  <si>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</si>
  <si>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</si>
  <si>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</si>
  <si>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</si>
  <si>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</si>
  <si>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</si>
  <si>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</si>
  <si>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</si>
  <si>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</si>
  <si>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</si>
  <si>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</si>
  <si>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</si>
  <si>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</si>
  <si>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</si>
  <si>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</si>
  <si>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</si>
  <si>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</si>
  <si>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</si>
  <si>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</si>
  <si>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</si>
  <si>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</si>
  <si>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</si>
  <si>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</si>
  <si>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</si>
  <si>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</si>
  <si>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</si>
  <si>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</si>
  <si>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</si>
  <si>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</si>
  <si>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</si>
  <si>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</si>
  <si>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</si>
  <si>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</si>
  <si>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</si>
  <si>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</si>
  <si>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</si>
  <si>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</si>
  <si>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</si>
  <si>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</si>
  <si>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</si>
  <si>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</si>
  <si>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</si>
  <si>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</si>
  <si>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</si>
  <si>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</si>
  <si>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</si>
  <si>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</si>
  <si>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</si>
  <si>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</si>
  <si>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</si>
  <si>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</si>
  <si>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</si>
  <si>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</si>
  <si>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</si>
  <si>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</si>
  <si>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</si>
  <si>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</si>
  <si>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</si>
  <si>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</si>
  <si>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</si>
  <si>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</si>
  <si>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</si>
  <si>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</si>
  <si>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</si>
  <si>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</si>
  <si>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</si>
  <si>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</si>
  <si>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</si>
  <si>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</si>
  <si>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</si>
  <si>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</si>
  <si>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</si>
  <si>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</si>
  <si>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</si>
  <si>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</si>
  <si>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</si>
  <si>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</si>
  <si>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</si>
  <si>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</si>
  <si>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</si>
  <si>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</si>
  <si>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</si>
  <si>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</si>
  <si>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</si>
  <si>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</si>
  <si>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</si>
  <si>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</si>
  <si>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</si>
  <si>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</si>
  <si>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</si>
  <si>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</si>
  <si>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</si>
  <si>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</si>
  <si>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</si>
  <si>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</si>
  <si>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</si>
  <si>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</si>
  <si>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</si>
  <si>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</si>
  <si>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</si>
  <si>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</si>
  <si>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</si>
  <si>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</si>
  <si>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</si>
  <si>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</si>
  <si>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</si>
  <si>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</si>
  <si>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</si>
  <si>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</si>
  <si>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</si>
  <si>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</si>
  <si>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</si>
  <si>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</si>
  <si>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</si>
  <si>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</si>
  <si>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</si>
  <si>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</si>
  <si>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</si>
  <si>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</si>
  <si>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</si>
  <si>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</si>
  <si>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</si>
  <si>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</si>
  <si>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</si>
  <si>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</si>
  <si>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</si>
  <si>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</si>
  <si>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</si>
  <si>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</si>
  <si>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</si>
  <si>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</si>
  <si>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</si>
  <si>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</si>
  <si>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</si>
  <si>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</si>
  <si>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</si>
  <si>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</si>
  <si>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</si>
  <si>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</si>
  <si>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</si>
  <si>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</si>
  <si>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</si>
  <si>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</si>
  <si>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</si>
  <si>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</si>
  <si>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</si>
  <si>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</si>
  <si>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</si>
  <si>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</si>
  <si>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</si>
  <si>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</si>
  <si>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</si>
  <si>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</si>
  <si>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</si>
  <si>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</si>
  <si>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</si>
  <si>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</si>
  <si>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</si>
  <si>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</si>
  <si>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</si>
  <si>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</si>
  <si>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</si>
  <si>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</si>
  <si>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</si>
  <si>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</si>
  <si>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</si>
  <si>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</si>
  <si>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</si>
  <si>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</si>
  <si>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</si>
  <si>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</si>
  <si>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</si>
  <si>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</si>
  <si>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</si>
  <si>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</si>
  <si>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</si>
  <si>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</si>
  <si>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</si>
  <si>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</si>
  <si>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</si>
  <si>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</si>
  <si>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</si>
  <si>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</si>
  <si>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</si>
  <si>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</si>
  <si>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</si>
  <si>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</si>
  <si>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</si>
  <si>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</si>
  <si>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</si>
  <si>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</si>
  <si>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</si>
  <si>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</si>
  <si>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</si>
  <si>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</si>
  <si>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</si>
  <si>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</si>
  <si>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</si>
  <si>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</si>
  <si>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</si>
  <si>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</si>
  <si>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</si>
  <si>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</si>
  <si>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</si>
  <si>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</si>
  <si>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</si>
  <si>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</si>
  <si>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</si>
  <si>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</si>
  <si>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</si>
  <si>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</si>
  <si>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</si>
  <si>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</si>
  <si>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</si>
  <si>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</si>
  <si>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</si>
  <si>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</si>
  <si>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</si>
  <si>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</si>
  <si>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</si>
  <si>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</si>
  <si>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</si>
  <si>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</si>
  <si>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</si>
  <si>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</si>
  <si>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</si>
  <si>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</si>
  <si>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</si>
  <si>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</si>
  <si>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</si>
  <si>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</si>
  <si>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</si>
  <si>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</si>
  <si>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</si>
  <si>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</si>
  <si>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</si>
  <si>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</si>
  <si>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</si>
  <si>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</si>
  <si>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</si>
  <si>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</si>
  <si>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</si>
  <si>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</si>
  <si>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</si>
  <si>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</si>
  <si>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</si>
  <si>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</si>
  <si>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</si>
  <si>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</si>
  <si>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</si>
  <si>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</si>
  <si>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</si>
  <si>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</si>
  <si>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</si>
  <si>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</si>
  <si>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</si>
  <si>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</si>
  <si>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</si>
  <si>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</si>
  <si>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</si>
  <si>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</si>
  <si>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</si>
  <si>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</si>
  <si>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</si>
  <si>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</si>
  <si>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</si>
  <si>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</si>
  <si>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</si>
  <si>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</si>
  <si>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</si>
  <si>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</si>
  <si>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</si>
  <si>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</si>
  <si>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</si>
  <si>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</si>
  <si>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</si>
  <si>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</si>
  <si>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</si>
  <si>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</si>
  <si>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</si>
  <si>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</si>
  <si>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</si>
  <si>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</si>
  <si>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</si>
  <si>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</si>
  <si>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</si>
  <si>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</si>
  <si>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</si>
  <si>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</si>
  <si>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</si>
  <si>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</si>
  <si>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</si>
  <si>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</si>
  <si>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</si>
  <si>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</si>
  <si>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</si>
  <si>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</si>
  <si>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</si>
  <si>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</si>
  <si>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</si>
  <si>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</si>
  <si>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</si>
  <si>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</si>
  <si>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</si>
  <si>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</si>
  <si>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</si>
  <si>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</si>
  <si>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</si>
  <si>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</si>
  <si>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</si>
  <si>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</si>
  <si>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</si>
  <si>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</si>
  <si>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</si>
  <si>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</si>
  <si>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</si>
  <si>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</si>
  <si>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</si>
  <si>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</si>
  <si>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</si>
  <si>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</si>
  <si>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</si>
  <si>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</si>
  <si>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</si>
  <si>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</si>
  <si>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</si>
  <si>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</si>
  <si>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</si>
  <si>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</si>
  <si>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</si>
  <si>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</si>
  <si>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</si>
  <si>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</si>
  <si>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</si>
  <si>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</si>
  <si>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</si>
  <si>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</si>
  <si>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</si>
  <si>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</si>
  <si>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</si>
  <si>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</si>
  <si>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</si>
  <si>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</si>
  <si>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</si>
  <si>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</si>
  <si>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</si>
  <si>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</si>
  <si>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</si>
  <si>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</si>
  <si>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</si>
  <si>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</si>
  <si>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</si>
  <si>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</si>
  <si>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</si>
  <si>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</si>
  <si>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</si>
  <si>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</si>
  <si>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</si>
  <si>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</si>
  <si>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</si>
  <si>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</si>
  <si>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</si>
  <si>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</si>
  <si>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</si>
  <si>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</si>
  <si>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</si>
  <si>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</si>
  <si>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</si>
  <si>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</si>
  <si>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</si>
  <si>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</si>
  <si>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</si>
  <si>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</si>
  <si>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</si>
  <si>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</si>
  <si>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</si>
  <si>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</si>
  <si>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</si>
  <si>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</si>
  <si>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</si>
  <si>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</si>
  <si>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</si>
  <si>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</si>
  <si>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</si>
  <si>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</si>
  <si>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</si>
  <si>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</si>
  <si>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</si>
  <si>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</si>
  <si>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</si>
  <si>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</si>
  <si>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</si>
  <si>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</si>
  <si>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</si>
  <si>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</si>
  <si>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</si>
  <si>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</si>
  <si>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</si>
  <si>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</si>
  <si>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</si>
  <si>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</si>
  <si>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</si>
  <si>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</si>
  <si>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</si>
  <si>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</si>
  <si>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</si>
  <si>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</si>
  <si>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</si>
  <si>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</si>
  <si>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</si>
  <si>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</si>
  <si>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</si>
  <si>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</si>
  <si>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</si>
  <si>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</si>
  <si>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</si>
  <si>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</si>
  <si>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</si>
  <si>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</si>
  <si>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</si>
  <si>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</si>
  <si>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</si>
  <si>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</si>
  <si>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</si>
  <si>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</si>
  <si>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</si>
  <si>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</si>
  <si>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</si>
  <si>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</si>
  <si>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</si>
  <si>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</si>
  <si>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</si>
  <si>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</si>
  <si>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</si>
  <si>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</si>
  <si>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</si>
  <si>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</si>
  <si>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</si>
  <si>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</si>
  <si>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</si>
  <si>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</si>
  <si>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</si>
  <si>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</si>
  <si>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</si>
  <si>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</si>
  <si>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</si>
  <si>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</si>
  <si>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</si>
  <si>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</si>
  <si>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</si>
  <si>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</si>
  <si>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</si>
  <si>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</si>
  <si>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</si>
  <si>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</si>
  <si>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</si>
  <si>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</si>
  <si>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</si>
  <si>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</si>
  <si>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</si>
  <si>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</si>
  <si>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</si>
  <si>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</si>
  <si>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</si>
  <si>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</si>
  <si>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</si>
  <si>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</si>
  <si>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</si>
  <si>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</si>
  <si>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</si>
  <si>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</si>
  <si>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</si>
  <si>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</si>
  <si>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</si>
  <si>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</si>
  <si>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</si>
  <si>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</si>
  <si>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</si>
  <si>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</si>
  <si>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</si>
  <si>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</si>
  <si>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</si>
  <si>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</si>
  <si>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</si>
  <si>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</si>
  <si>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</si>
  <si>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</si>
  <si>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</si>
  <si>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</si>
  <si>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</si>
  <si>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</si>
  <si>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</si>
  <si>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</si>
  <si>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</si>
  <si>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</si>
  <si>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</si>
  <si>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</si>
  <si>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</si>
  <si>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</si>
  <si>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</si>
  <si>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</si>
  <si>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</si>
  <si>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</si>
  <si>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</si>
  <si>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</si>
  <si>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</si>
  <si>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</si>
  <si>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</si>
  <si>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</si>
  <si>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</si>
  <si>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</si>
  <si>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</si>
  <si>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</si>
  <si>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</si>
  <si>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</si>
  <si>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</si>
  <si>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</si>
  <si>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</si>
  <si>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</si>
  <si>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</si>
  <si>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</si>
  <si>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</si>
  <si>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</si>
  <si>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</si>
  <si>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</si>
  <si>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</si>
  <si>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</si>
  <si>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</si>
  <si>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</si>
  <si>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</si>
  <si>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</si>
  <si>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</si>
  <si>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</si>
  <si>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</si>
  <si>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</si>
  <si>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</si>
  <si>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</si>
  <si>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</si>
  <si>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</si>
  <si>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</si>
  <si>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</si>
  <si>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</si>
  <si>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</si>
  <si>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</si>
  <si>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</si>
  <si>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</si>
  <si>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</si>
  <si>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</si>
  <si>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</si>
  <si>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</si>
  <si>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</si>
  <si>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</si>
  <si>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</si>
  <si>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</si>
  <si>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</si>
  <si>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</si>
  <si>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</si>
  <si>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</si>
  <si>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</si>
  <si>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</si>
  <si>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</si>
  <si>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</si>
  <si>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</si>
  <si>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</si>
  <si>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</si>
  <si>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</si>
  <si>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</si>
  <si>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</si>
  <si>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</si>
  <si>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</si>
  <si>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</si>
  <si>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</si>
  <si>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</si>
  <si>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</si>
  <si>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</si>
  <si>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</si>
  <si>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</si>
  <si>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</si>
  <si>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</si>
  <si>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</si>
  <si>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</si>
  <si>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</si>
  <si>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</si>
  <si>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</si>
  <si>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</si>
  <si>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</si>
  <si>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</si>
  <si>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</si>
  <si>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</si>
  <si>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</si>
  <si>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</si>
  <si>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</si>
  <si>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</si>
  <si>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</si>
  <si>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</si>
  <si>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</si>
  <si>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</si>
  <si>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</si>
  <si>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</si>
  <si>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</si>
  <si>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</si>
  <si>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</si>
  <si>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</si>
  <si>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</si>
  <si>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</si>
  <si>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</si>
  <si>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</si>
  <si>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</si>
  <si>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</si>
  <si>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</si>
  <si>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</si>
  <si>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</si>
  <si>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</si>
  <si>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</si>
  <si>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</si>
  <si>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</si>
  <si>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</si>
  <si>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</si>
  <si>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</si>
  <si>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</si>
  <si>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</si>
  <si>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</si>
  <si>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</si>
  <si>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</si>
  <si>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</si>
  <si>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</si>
  <si>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</si>
  <si>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</si>
  <si>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</si>
  <si>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</si>
  <si>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</si>
  <si>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</si>
  <si>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</si>
  <si>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</si>
  <si>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</si>
  <si>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</si>
  <si>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</si>
  <si>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</si>
  <si>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</si>
  <si>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</si>
  <si>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</si>
  <si>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</si>
  <si>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</si>
  <si>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</si>
  <si>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</si>
  <si>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</si>
  <si>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</si>
  <si>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</si>
  <si>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</si>
  <si>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</si>
  <si>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</si>
  <si>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</si>
  <si>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</si>
  <si>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</si>
  <si>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</si>
  <si>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</si>
  <si>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</si>
  <si>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</si>
  <si>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</si>
  <si>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</si>
  <si>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</si>
  <si>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</si>
  <si>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</si>
  <si>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</si>
  <si>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</si>
  <si>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</si>
  <si>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</si>
  <si>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</si>
  <si>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</si>
  <si>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</si>
  <si>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</si>
  <si>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</si>
  <si>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</si>
  <si>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</si>
  <si>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</si>
  <si>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</si>
  <si>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</si>
  <si>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</si>
  <si>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</si>
  <si>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</si>
  <si>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</si>
  <si>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</si>
  <si>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</si>
  <si>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</si>
  <si>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</si>
  <si>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</si>
  <si>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</si>
  <si>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</si>
  <si>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</si>
  <si>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</si>
  <si>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</si>
  <si>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</si>
  <si>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</si>
  <si>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</si>
  <si>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</si>
  <si>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</si>
  <si>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</si>
  <si>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</si>
  <si>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</si>
  <si>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</si>
  <si>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</si>
  <si>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</si>
  <si>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</si>
  <si>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</si>
  <si>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</si>
  <si>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</si>
  <si>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</si>
  <si>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</si>
  <si>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</si>
  <si>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</si>
  <si>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</si>
  <si>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</si>
  <si>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</si>
  <si>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</si>
  <si>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</si>
  <si>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</si>
  <si>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</si>
  <si>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</si>
  <si>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</si>
  <si>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</si>
  <si>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</si>
  <si>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</si>
  <si>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</si>
  <si>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</si>
  <si>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</si>
  <si>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</si>
  <si>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</si>
  <si>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</si>
  <si>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</si>
  <si>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</si>
  <si>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</si>
  <si>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</si>
  <si>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</si>
  <si>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</si>
  <si>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</si>
  <si>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</si>
  <si>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</si>
  <si>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</si>
  <si>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</si>
  <si>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</si>
  <si>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</si>
  <si>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</si>
  <si>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</si>
  <si>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</si>
  <si>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</si>
  <si>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</si>
  <si>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</si>
  <si>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</si>
  <si>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</si>
  <si>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</si>
  <si>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</si>
  <si>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</si>
  <si>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</si>
  <si>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</si>
  <si>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</si>
  <si>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</si>
  <si>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</si>
  <si>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</si>
  <si>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</si>
  <si>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</si>
  <si>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</si>
  <si>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</si>
  <si>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</si>
  <si>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</si>
  <si>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</si>
  <si>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</si>
  <si>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</si>
  <si>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</si>
  <si>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</si>
  <si>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</si>
  <si>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</si>
  <si>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</si>
  <si>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</si>
  <si>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</si>
  <si>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</si>
  <si>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</si>
  <si>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</si>
  <si>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</si>
  <si>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</si>
  <si>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</si>
  <si>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</si>
  <si>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</si>
  <si>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</si>
  <si>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</si>
  <si>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</si>
  <si>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</si>
  <si>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</si>
  <si>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</si>
  <si>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</si>
  <si>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</si>
  <si>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</si>
  <si>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</si>
  <si>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</si>
  <si>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</si>
  <si>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</si>
  <si>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</si>
  <si>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</si>
  <si>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</si>
  <si>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</si>
  <si>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</si>
  <si>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</si>
  <si>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</si>
  <si>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</si>
  <si>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</si>
  <si>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</si>
  <si>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</si>
  <si>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</si>
  <si>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</si>
  <si>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</si>
  <si>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</si>
  <si>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</si>
  <si>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</si>
  <si>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</si>
  <si>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</si>
  <si>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</si>
  <si>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</si>
  <si>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</si>
  <si>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</si>
  <si>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</si>
  <si>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</si>
  <si>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</si>
  <si>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</si>
  <si>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</si>
  <si>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</si>
  <si>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</si>
  <si>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</si>
  <si>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</si>
  <si>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</si>
  <si>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</si>
  <si>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</si>
  <si>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</si>
  <si>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</si>
  <si>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</si>
  <si>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</si>
  <si>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</si>
  <si>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</si>
  <si>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</si>
  <si>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</si>
  <si>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</si>
  <si>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</si>
  <si>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</si>
  <si>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</si>
  <si>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</si>
  <si>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</si>
  <si>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</si>
  <si>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</si>
  <si>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</si>
  <si>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</si>
  <si>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</si>
  <si>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</si>
  <si>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</si>
  <si>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</si>
  <si>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</si>
  <si>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</si>
  <si>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</si>
  <si>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</si>
  <si>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</si>
  <si>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</si>
  <si>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</si>
  <si>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</si>
  <si>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</si>
  <si>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</si>
  <si>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</si>
  <si>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</si>
  <si>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</si>
  <si>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</si>
  <si>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</si>
  <si>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</si>
  <si>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</si>
  <si>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</si>
  <si>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</si>
  <si>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</si>
  <si>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</si>
  <si>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</si>
  <si>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</si>
  <si>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</si>
  <si>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</si>
  <si>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</si>
  <si>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</si>
  <si>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</si>
  <si>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</si>
  <si>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</si>
  <si>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</si>
  <si>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</si>
  <si>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</si>
  <si>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</si>
  <si>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</si>
  <si>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</si>
  <si>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</si>
  <si>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</si>
  <si>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</si>
  <si>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</si>
  <si>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</si>
  <si>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</si>
  <si>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</si>
  <si>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</si>
  <si>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</si>
  <si>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</si>
  <si>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</si>
  <si>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</si>
  <si>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</si>
  <si>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</si>
  <si>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</si>
  <si>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</si>
  <si>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</si>
  <si>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</si>
  <si>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</si>
  <si>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</si>
  <si>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</si>
  <si>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</si>
  <si>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</si>
  <si>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</si>
  <si>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</si>
  <si>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</si>
  <si>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</si>
  <si>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</si>
  <si>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</si>
  <si>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</si>
  <si>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</si>
  <si>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</si>
  <si>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</si>
  <si>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</si>
  <si>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</si>
  <si>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</si>
  <si>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</si>
  <si>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</si>
  <si>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</si>
  <si>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</si>
  <si>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</si>
  <si>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</si>
  <si>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</si>
  <si>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</si>
  <si>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</si>
  <si>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</si>
  <si>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</si>
  <si>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</si>
  <si>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</si>
  <si>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</si>
  <si>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</si>
  <si>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</si>
  <si>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</si>
  <si>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</si>
  <si>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</si>
  <si>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</si>
  <si>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</si>
  <si>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</si>
  <si>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</si>
  <si>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</si>
  <si>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</si>
  <si>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</si>
  <si>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</si>
  <si>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</si>
  <si>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</si>
  <si>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</si>
  <si>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</si>
  <si>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</si>
  <si>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</si>
  <si>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</si>
  <si>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</si>
  <si>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</si>
  <si>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</si>
  <si>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</si>
  <si>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</si>
  <si>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</si>
  <si>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</si>
  <si>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</si>
  <si>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</si>
  <si>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</si>
  <si>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</si>
  <si>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</si>
  <si>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</si>
  <si>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</si>
  <si>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</si>
  <si>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</si>
  <si>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</si>
  <si>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</si>
  <si>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</si>
  <si>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</si>
  <si>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</si>
  <si>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</si>
  <si>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</si>
  <si>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</si>
  <si>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</si>
  <si>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</si>
  <si>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</si>
  <si>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</si>
  <si>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</si>
  <si>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</si>
  <si>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</si>
  <si>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</si>
  <si>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</si>
  <si>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</si>
  <si>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</si>
  <si>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</si>
  <si>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</si>
  <si>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</si>
  <si>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</si>
  <si>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</si>
  <si>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</si>
  <si>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</si>
  <si>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</si>
  <si>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</si>
  <si>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</si>
  <si>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</si>
  <si>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</si>
  <si>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</si>
  <si>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</si>
  <si>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</si>
  <si>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</si>
  <si>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</si>
  <si>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</si>
  <si>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</si>
  <si>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</si>
  <si>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</si>
  <si>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</si>
  <si>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</si>
  <si>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</si>
  <si>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</si>
  <si>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</si>
  <si>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</si>
  <si>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</si>
  <si>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</si>
  <si>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</si>
  <si>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</si>
  <si>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</si>
  <si>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</si>
  <si>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</si>
  <si>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</si>
  <si>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</si>
  <si>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</si>
  <si>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</si>
  <si>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</si>
  <si>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</si>
  <si>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</si>
  <si>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</si>
  <si>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</si>
  <si>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</si>
  <si>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</si>
  <si>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</si>
  <si>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</si>
  <si>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</si>
  <si>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</si>
  <si>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</si>
  <si>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</si>
  <si>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</si>
  <si>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</si>
  <si>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</si>
  <si>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</si>
  <si>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</si>
  <si>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</si>
  <si>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</si>
  <si>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</si>
  <si>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</si>
  <si>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</si>
  <si>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</si>
  <si>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</si>
  <si>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</si>
  <si>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</si>
  <si>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</si>
  <si>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</si>
  <si>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</si>
  <si>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</si>
  <si>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</si>
  <si>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</si>
  <si>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</si>
  <si>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</si>
  <si>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</si>
  <si>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</si>
  <si>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</si>
  <si>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</si>
  <si>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</si>
  <si>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</si>
  <si>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</si>
  <si>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</si>
  <si>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</si>
  <si>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</si>
  <si>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</si>
  <si>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</si>
  <si>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</si>
  <si>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</si>
  <si>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</si>
  <si>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</si>
  <si>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</si>
  <si>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</si>
  <si>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</si>
  <si>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</si>
  <si>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</si>
  <si>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</si>
  <si>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</si>
  <si>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</si>
  <si>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</si>
  <si>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</si>
  <si>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</si>
  <si>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</si>
  <si>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</si>
  <si>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</si>
  <si>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</si>
  <si>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</si>
  <si>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</si>
  <si>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</si>
  <si>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</si>
  <si>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</si>
  <si>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</si>
  <si>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</si>
  <si>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</si>
  <si>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</si>
  <si>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</si>
  <si>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</si>
  <si>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</si>
  <si>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</si>
  <si>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</si>
  <si>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</si>
  <si>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</si>
  <si>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</si>
  <si>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</si>
  <si>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</si>
  <si>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</si>
  <si>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</si>
  <si>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</si>
  <si>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</si>
  <si>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</si>
  <si>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</si>
  <si>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</si>
  <si>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</si>
  <si>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</si>
  <si>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</si>
  <si>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</si>
  <si>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</si>
  <si>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</si>
  <si>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</si>
  <si>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</si>
  <si>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</si>
  <si>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</si>
  <si>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</si>
  <si>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</si>
  <si>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</si>
  <si>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</si>
  <si>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</si>
  <si>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</si>
  <si>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</si>
  <si>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</si>
  <si>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</si>
  <si>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</si>
  <si>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</si>
  <si>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</si>
  <si>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</si>
  <si>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</si>
  <si>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</si>
  <si>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</si>
  <si>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</si>
  <si>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</si>
  <si>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</si>
  <si>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</si>
  <si>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</si>
  <si>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</si>
  <si>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</si>
  <si>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</si>
  <si>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</si>
  <si>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</si>
  <si>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</si>
  <si>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</si>
  <si>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</si>
  <si>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</si>
  <si>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</si>
  <si>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</si>
  <si>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</si>
  <si>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</si>
  <si>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</si>
  <si>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</si>
  <si>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</si>
  <si>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</si>
  <si>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</si>
  <si>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</si>
  <si>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</si>
  <si>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</si>
  <si>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</si>
  <si>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</si>
  <si>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</si>
  <si>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</si>
  <si>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</si>
  <si>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</si>
  <si>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</si>
  <si>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</si>
  <si>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</si>
  <si>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</si>
  <si>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</si>
  <si>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</si>
  <si>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</si>
  <si>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</si>
  <si>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</si>
  <si>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</si>
  <si>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</si>
  <si>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</si>
  <si>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</si>
  <si>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</si>
  <si>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</si>
  <si>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</si>
  <si>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</si>
  <si>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</si>
  <si>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</si>
  <si>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</si>
  <si>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</si>
  <si>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</si>
  <si>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</si>
  <si>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</si>
  <si>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</si>
  <si>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</si>
  <si>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</si>
  <si>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</si>
  <si>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</si>
  <si>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</si>
  <si>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</si>
  <si>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</si>
  <si>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</si>
  <si>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</si>
  <si>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</si>
  <si>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</si>
  <si>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</si>
  <si>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</si>
  <si>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</si>
  <si>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</si>
  <si>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</si>
  <si>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</si>
  <si>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</si>
  <si>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</si>
  <si>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</si>
  <si>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</si>
  <si>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</si>
  <si>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</si>
  <si>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</si>
  <si>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</si>
  <si>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</si>
  <si>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</si>
  <si>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</si>
  <si>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</si>
  <si>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</si>
  <si>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</si>
  <si>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</si>
  <si>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</si>
  <si>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</si>
  <si>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</si>
  <si>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</si>
  <si>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</si>
  <si>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</si>
  <si>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</si>
  <si>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</si>
  <si>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</si>
  <si>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</si>
  <si>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</si>
  <si>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</si>
  <si>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</si>
  <si>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</si>
  <si>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</si>
  <si>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</si>
  <si>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</si>
  <si>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</si>
  <si>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</si>
  <si>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</si>
  <si>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</si>
  <si>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</si>
  <si>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</si>
  <si>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</si>
  <si>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</si>
  <si>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</si>
  <si>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</si>
  <si>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</si>
  <si>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</si>
  <si>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</si>
  <si>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</si>
  <si>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</si>
  <si>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</si>
  <si>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</si>
  <si>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</si>
  <si>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</si>
  <si>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</si>
  <si>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</si>
  <si>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</si>
  <si>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</si>
  <si>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</si>
  <si>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</si>
  <si>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</si>
  <si>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</si>
  <si>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</si>
  <si>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</si>
  <si>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</si>
  <si>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</si>
  <si>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</si>
  <si>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</si>
  <si>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</si>
  <si>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</si>
  <si>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</si>
  <si>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</si>
  <si>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</si>
  <si>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</si>
  <si>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</si>
  <si>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</si>
  <si>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</si>
  <si>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</si>
  <si>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</si>
  <si>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</si>
  <si>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</si>
  <si>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</si>
  <si>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</si>
  <si>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</si>
  <si>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</si>
  <si>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</si>
  <si>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</si>
  <si>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</si>
  <si>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</si>
  <si>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</si>
  <si>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</si>
  <si>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</si>
  <si>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</si>
  <si>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</si>
  <si>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</si>
  <si>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</si>
  <si>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</si>
  <si>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</si>
  <si>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</si>
  <si>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</si>
  <si>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</si>
  <si>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</si>
  <si>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</si>
  <si>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</si>
  <si>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</si>
  <si>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</si>
  <si>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</si>
  <si>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</si>
  <si>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</si>
  <si>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</si>
  <si>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</si>
  <si>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</si>
  <si>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</si>
  <si>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</si>
  <si>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</si>
  <si>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</si>
  <si>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</si>
  <si>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</si>
  <si>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</si>
  <si>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</si>
  <si>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</si>
  <si>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</si>
  <si>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</si>
  <si>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</si>
  <si>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</si>
  <si>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</si>
  <si>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</si>
  <si>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</si>
  <si>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</si>
  <si>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</si>
  <si>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</si>
  <si>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</si>
  <si>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</si>
  <si>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</si>
  <si>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</si>
  <si>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</si>
  <si>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</si>
  <si>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</si>
  <si>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</si>
  <si>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</si>
  <si>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</si>
  <si>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</si>
  <si>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</si>
  <si>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</si>
  <si>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</si>
  <si>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</si>
  <si>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</si>
  <si>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</si>
  <si>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</si>
  <si>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</si>
  <si>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</si>
  <si>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</si>
  <si>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</si>
  <si>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</si>
  <si>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</si>
  <si>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</si>
  <si>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</si>
  <si>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</si>
  <si>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</si>
  <si>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</si>
  <si>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</si>
  <si>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</si>
  <si>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</si>
  <si>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</si>
  <si>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</si>
  <si>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</si>
  <si>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</si>
  <si>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</si>
  <si>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</si>
  <si>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</si>
  <si>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</si>
  <si>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</si>
  <si>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</si>
  <si>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</si>
  <si>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</si>
  <si>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</si>
  <si>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</si>
  <si>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</si>
  <si>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</si>
  <si>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</si>
  <si>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</si>
  <si>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</si>
  <si>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</si>
  <si>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</si>
  <si>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</si>
  <si>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</si>
  <si>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</si>
  <si>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</si>
  <si>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</si>
  <si>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</si>
  <si>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</si>
  <si>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</si>
  <si>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</si>
  <si>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</si>
  <si>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</si>
  <si>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</si>
  <si>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</si>
  <si>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</si>
  <si>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</si>
  <si>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</si>
  <si>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</si>
  <si>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</si>
  <si>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</si>
  <si>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</si>
  <si>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</si>
  <si>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</si>
  <si>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</si>
  <si>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</si>
  <si>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</si>
  <si>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</si>
  <si>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</si>
  <si>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</si>
  <si>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</si>
  <si>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</si>
  <si>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</si>
  <si>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</si>
  <si>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</si>
  <si>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</si>
  <si>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</si>
  <si>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</si>
  <si>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</si>
  <si>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</si>
  <si>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</si>
  <si>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</si>
  <si>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</si>
  <si>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</si>
  <si>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</si>
  <si>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</si>
  <si>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</si>
  <si>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</si>
  <si>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</si>
  <si>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</si>
  <si>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</si>
  <si>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</si>
  <si>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</si>
  <si>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</si>
  <si>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</si>
  <si>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</si>
  <si>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</si>
  <si>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</si>
  <si>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</si>
  <si>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</si>
  <si>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</si>
  <si>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</si>
  <si>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</si>
  <si>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</si>
  <si>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</si>
  <si>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</si>
  <si>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</si>
  <si>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</si>
  <si>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</si>
  <si>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</si>
  <si>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</si>
  <si>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</si>
  <si>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</si>
  <si>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</si>
  <si>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</si>
  <si>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</si>
  <si>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</si>
  <si>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</si>
  <si>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</si>
  <si>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</si>
  <si>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</si>
  <si>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</si>
  <si>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</si>
  <si>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</si>
  <si>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</si>
  <si>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</si>
  <si>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</si>
  <si>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</si>
  <si>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</si>
  <si>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</si>
  <si>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</si>
  <si>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</si>
  <si>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</si>
  <si>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</si>
  <si>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</si>
  <si>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</si>
  <si>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</si>
  <si>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</si>
  <si>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</si>
  <si>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</si>
  <si>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</si>
  <si>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</si>
  <si>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</si>
  <si>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</si>
  <si>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</si>
  <si>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</si>
  <si>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</si>
  <si>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</si>
  <si>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</si>
  <si>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</si>
  <si>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</si>
  <si>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</si>
  <si>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</si>
  <si>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</si>
  <si>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</si>
  <si>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</si>
  <si>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</si>
  <si>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</si>
  <si>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</si>
  <si>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</si>
  <si>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</si>
  <si>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</si>
  <si>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</si>
  <si>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</si>
  <si>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</si>
  <si>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</si>
  <si>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</si>
  <si>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</si>
  <si>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</si>
  <si>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</si>
  <si>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</si>
  <si>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</si>
  <si>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</si>
  <si>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</si>
  <si>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</si>
  <si>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</si>
  <si>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</si>
  <si>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</si>
  <si>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</si>
  <si>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</si>
  <si>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</si>
  <si>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</si>
  <si>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</si>
  <si>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</si>
  <si>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</si>
  <si>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</si>
  <si>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</si>
  <si>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</si>
  <si>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</si>
  <si>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</si>
  <si>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</si>
  <si>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</si>
  <si>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</si>
  <si>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</si>
  <si>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</si>
  <si>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</si>
  <si>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</si>
  <si>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</si>
  <si>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</si>
  <si>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</si>
  <si>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</si>
  <si>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</si>
  <si>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</si>
  <si>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</si>
  <si>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</si>
  <si>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</si>
  <si>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</si>
  <si>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</si>
  <si>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</si>
  <si>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</si>
  <si>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</si>
  <si>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</si>
  <si>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</si>
  <si>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</si>
  <si>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</si>
  <si>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</si>
  <si>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</si>
  <si>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</si>
  <si>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</si>
  <si>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</si>
  <si>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</si>
  <si>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</si>
  <si>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</si>
  <si>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</si>
  <si>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</si>
  <si>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</si>
  <si>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</si>
  <si>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</si>
  <si>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</si>
  <si>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</si>
  <si>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</si>
  <si>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</si>
  <si>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</si>
  <si>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</si>
  <si>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</si>
  <si>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</si>
  <si>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</si>
  <si>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</si>
  <si>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</si>
  <si>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</si>
  <si>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</si>
  <si>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</si>
  <si>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</si>
  <si>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</si>
  <si>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</si>
  <si>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</si>
  <si>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</si>
  <si>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</si>
  <si>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</si>
  <si>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</si>
  <si>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</si>
  <si>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</si>
  <si>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</si>
  <si>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</si>
  <si>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</si>
  <si>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</si>
  <si>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</si>
  <si>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</si>
  <si>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</si>
  <si>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</si>
  <si>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</si>
  <si>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</si>
  <si>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</si>
  <si>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</si>
  <si>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</si>
  <si>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</si>
  <si>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</si>
  <si>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</si>
  <si>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</si>
  <si>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</si>
  <si>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</si>
  <si>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</si>
  <si>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</si>
  <si>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</si>
  <si>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</si>
  <si>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</si>
  <si>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</si>
  <si>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</si>
  <si>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</si>
  <si>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</si>
  <si>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</si>
  <si>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</si>
  <si>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</si>
  <si>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</si>
  <si>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</si>
  <si>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</si>
  <si>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</si>
  <si>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</si>
  <si>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</si>
  <si>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</si>
  <si>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</si>
  <si>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</si>
  <si>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</si>
  <si>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</si>
  <si>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</si>
  <si>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</si>
  <si>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</si>
  <si>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</si>
  <si>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</si>
  <si>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</si>
  <si>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</si>
  <si>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</si>
  <si>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</si>
  <si>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</si>
  <si>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</si>
  <si>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</si>
  <si>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</si>
  <si>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</si>
  <si>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</si>
  <si>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</si>
  <si>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</si>
  <si>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</si>
  <si>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</si>
  <si>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</si>
  <si>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</si>
  <si>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</si>
  <si>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</si>
  <si>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</si>
  <si>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</si>
  <si>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</si>
  <si>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</si>
  <si>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</si>
  <si>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</si>
  <si>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</si>
  <si>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</si>
  <si>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</si>
  <si>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</si>
  <si>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</si>
  <si>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</si>
  <si>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</si>
  <si>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</si>
  <si>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</si>
  <si>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</si>
  <si>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</si>
  <si>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</si>
  <si>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</si>
  <si>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</si>
  <si>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</si>
  <si>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</si>
  <si>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</si>
  <si>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</si>
  <si>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</si>
  <si>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</si>
  <si>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</si>
  <si>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</si>
  <si>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</si>
  <si>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</si>
  <si>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</si>
  <si>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</si>
  <si>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</si>
  <si>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</si>
  <si>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</si>
  <si>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</si>
  <si>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</si>
  <si>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</si>
  <si>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</si>
  <si>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</si>
  <si>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</si>
  <si>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</si>
  <si>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</si>
  <si>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</si>
  <si>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</si>
  <si>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</si>
  <si>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</si>
  <si>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</si>
  <si>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</si>
  <si>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</si>
  <si>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</si>
  <si>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</si>
  <si>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</si>
  <si>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</si>
  <si>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</si>
  <si>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</si>
  <si>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</si>
  <si>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</si>
  <si>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</si>
  <si>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</si>
  <si>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</si>
  <si>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</si>
  <si>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</si>
  <si>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</si>
  <si>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</si>
  <si>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</si>
  <si>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</si>
  <si>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</si>
  <si>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</si>
  <si>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</si>
  <si>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</si>
  <si>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</si>
  <si>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</si>
  <si>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</si>
  <si>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</si>
  <si>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</si>
  <si>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</si>
  <si>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</si>
  <si>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</si>
  <si>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</si>
  <si>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</si>
  <si>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</si>
  <si>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</si>
  <si>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</si>
  <si>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</si>
  <si>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</si>
  <si>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</si>
  <si>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</si>
  <si>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</si>
  <si>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</si>
  <si>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</si>
  <si>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</si>
  <si>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</si>
  <si>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</si>
  <si>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</si>
  <si>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</si>
  <si>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</si>
  <si>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</si>
  <si>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</si>
  <si>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</si>
  <si>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</si>
  <si>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</si>
  <si>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</si>
  <si>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</si>
  <si>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</si>
  <si>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</si>
  <si>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</si>
  <si>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</si>
  <si>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</si>
  <si>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</si>
  <si>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</si>
  <si>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</si>
  <si>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</si>
  <si>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</si>
  <si>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</si>
  <si>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</si>
  <si>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</si>
  <si>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</si>
  <si>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</si>
  <si>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</si>
  <si>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</si>
  <si>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</si>
  <si>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</si>
  <si>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</si>
  <si>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</si>
  <si>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</si>
  <si>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</si>
  <si>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</si>
  <si>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</si>
  <si>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</si>
  <si>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</si>
  <si>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</si>
  <si>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</si>
  <si>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</si>
  <si>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</si>
  <si>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</si>
  <si>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</si>
  <si>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</si>
  <si>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</si>
  <si>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</si>
  <si>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</si>
  <si>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</si>
  <si>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</si>
  <si>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</si>
  <si>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</si>
  <si>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</si>
  <si>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</si>
  <si>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</si>
  <si>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</si>
  <si>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</si>
  <si>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</si>
  <si>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</si>
  <si>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</si>
  <si>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</si>
  <si>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</si>
  <si>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</si>
  <si>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</si>
  <si>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</si>
  <si>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</si>
  <si>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</si>
  <si>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</si>
  <si>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</si>
  <si>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</si>
  <si>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</si>
  <si>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</si>
  <si>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</si>
  <si>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</si>
  <si>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</si>
  <si>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</si>
  <si>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</si>
  <si>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</si>
  <si>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</si>
  <si>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</si>
  <si>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</si>
  <si>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</si>
  <si>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</si>
  <si>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</si>
  <si>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</si>
  <si>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</si>
  <si>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</si>
  <si>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</si>
  <si>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</si>
  <si>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</si>
  <si>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</si>
  <si>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</si>
  <si>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</si>
  <si>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</si>
  <si>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</si>
  <si>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</si>
  <si>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</si>
  <si>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</si>
  <si>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</si>
  <si>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</si>
  <si>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</si>
  <si>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</si>
  <si>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</si>
  <si>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</si>
  <si>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</si>
  <si>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</si>
  <si>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</si>
  <si>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</si>
  <si>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</si>
  <si>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</si>
  <si>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</si>
  <si>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</si>
  <si>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</si>
  <si>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</si>
  <si>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</si>
  <si>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</si>
  <si>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</si>
  <si>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</si>
  <si>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</si>
  <si>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</si>
  <si>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</si>
  <si>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</si>
  <si>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</si>
  <si>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</si>
  <si>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</si>
  <si>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</si>
  <si>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</si>
  <si>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</si>
  <si>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</si>
  <si>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</si>
  <si>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</si>
  <si>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</si>
  <si>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</si>
  <si>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</si>
  <si>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</si>
  <si>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</si>
  <si>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</si>
  <si>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</si>
  <si>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</si>
  <si>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</si>
  <si>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</si>
  <si>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</si>
  <si>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</si>
  <si>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</si>
  <si>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</si>
  <si>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</si>
  <si>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</si>
  <si>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</si>
  <si>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</si>
  <si>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</si>
  <si>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</si>
  <si>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</si>
  <si>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</si>
  <si>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</si>
  <si>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</si>
  <si>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</si>
  <si>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</si>
  <si>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</si>
  <si>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</si>
  <si>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</si>
  <si>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</si>
  <si>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</si>
  <si>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</si>
  <si>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</si>
  <si>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</si>
  <si>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</si>
  <si>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</si>
  <si>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</si>
  <si>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</si>
  <si>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</si>
  <si>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</si>
  <si>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</si>
  <si>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</si>
  <si>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</si>
  <si>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</si>
  <si>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</si>
  <si>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</si>
  <si>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</si>
  <si>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</si>
  <si>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</si>
  <si>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</si>
  <si>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</si>
  <si>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</si>
  <si>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</si>
  <si>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</si>
  <si>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</si>
  <si>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</si>
  <si>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</si>
  <si>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</si>
  <si>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</si>
  <si>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</si>
  <si>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</si>
  <si>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</si>
  <si>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</si>
  <si>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</si>
  <si>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</si>
  <si>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</si>
  <si>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</si>
  <si>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</si>
  <si>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</si>
  <si>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</si>
  <si>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</si>
  <si>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</si>
  <si>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</si>
  <si>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</si>
  <si>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</si>
  <si>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</si>
  <si>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</si>
  <si>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</si>
  <si>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</si>
  <si>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</si>
  <si>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</si>
  <si>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</si>
  <si>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</si>
  <si>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</si>
  <si>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</si>
  <si>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</si>
  <si>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</si>
  <si>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</si>
  <si>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</si>
  <si>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</si>
  <si>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</si>
  <si>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</si>
  <si>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</si>
  <si>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</si>
  <si>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</si>
  <si>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</si>
  <si>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</si>
  <si>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</si>
  <si>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</si>
  <si>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</si>
  <si>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</si>
  <si>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</si>
  <si>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</si>
  <si>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</si>
  <si>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</si>
  <si>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</si>
  <si>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</si>
  <si>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</si>
  <si>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</si>
  <si>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</si>
  <si>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</si>
  <si>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</si>
  <si>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</si>
  <si>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</si>
  <si>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</si>
  <si>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</si>
  <si>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</si>
  <si>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</si>
  <si>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</si>
  <si>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</si>
  <si>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</si>
  <si>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</si>
  <si>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</si>
  <si>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</si>
  <si>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</si>
  <si>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</si>
  <si>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</si>
  <si>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</si>
  <si>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</si>
  <si>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</si>
  <si>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</si>
  <si>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</si>
  <si>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</si>
  <si>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</si>
  <si>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</si>
  <si>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</si>
  <si>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</si>
  <si>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</si>
  <si>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</si>
  <si>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</si>
  <si>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</si>
  <si>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</si>
  <si>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</si>
  <si>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</si>
  <si>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</si>
  <si>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</si>
  <si>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</si>
  <si>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</si>
  <si>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</si>
  <si>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</si>
  <si>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</si>
  <si>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</si>
  <si>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</si>
  <si>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</si>
  <si>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</si>
  <si>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</si>
  <si>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</si>
  <si>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</si>
  <si>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</si>
  <si>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</si>
  <si>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</si>
  <si>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</si>
  <si>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</si>
  <si>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</si>
  <si>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</si>
  <si>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</si>
  <si>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</si>
  <si>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</si>
  <si>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</si>
  <si>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</si>
  <si>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</si>
  <si>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</si>
  <si>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</si>
  <si>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</si>
  <si>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</si>
  <si>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</si>
  <si>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</si>
  <si>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</si>
  <si>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</si>
  <si>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</si>
  <si>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</si>
  <si>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</si>
  <si>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</si>
  <si>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</si>
  <si>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</si>
  <si>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</si>
  <si>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</si>
  <si>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</si>
  <si>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</si>
  <si>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</si>
  <si>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</si>
  <si>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</si>
  <si>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</si>
  <si>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</si>
  <si>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</si>
  <si>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</si>
  <si>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</si>
  <si>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</si>
  <si>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</si>
  <si>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</si>
  <si>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</si>
  <si>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</si>
  <si>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</si>
  <si>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</si>
  <si>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</si>
  <si>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</si>
  <si>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</si>
  <si>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</si>
  <si>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</si>
  <si>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</si>
  <si>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</si>
  <si>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</si>
  <si>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</si>
  <si>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</si>
  <si>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</si>
  <si>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</si>
  <si>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</si>
  <si>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</si>
  <si>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</si>
  <si>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</si>
  <si>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</si>
  <si>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</si>
  <si>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</si>
  <si>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</si>
  <si>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</si>
  <si>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</si>
  <si>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</si>
  <si>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</si>
  <si>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</si>
  <si>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</si>
  <si>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</si>
  <si>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</si>
  <si>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</si>
  <si>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</si>
  <si>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</si>
  <si>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</si>
  <si>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</si>
  <si>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</si>
  <si>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</si>
  <si>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</si>
  <si>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</si>
  <si>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</si>
  <si>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</si>
  <si>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</si>
  <si>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</si>
  <si>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</si>
  <si>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</si>
  <si>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</si>
  <si>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</si>
  <si>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</si>
  <si>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</si>
  <si>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</si>
  <si>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</si>
  <si>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</si>
  <si>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</si>
  <si>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</si>
  <si>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</si>
  <si>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</si>
  <si>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</si>
  <si>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</si>
  <si>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</si>
  <si>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</si>
  <si>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</si>
  <si>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</si>
  <si>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</si>
  <si>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</si>
  <si>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</si>
  <si>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</si>
  <si>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</si>
  <si>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</si>
  <si>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</si>
  <si>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</si>
  <si>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</si>
  <si>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</si>
  <si>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</si>
  <si>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</si>
  <si>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</si>
  <si>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</si>
  <si>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</si>
  <si>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</si>
  <si>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</si>
  <si>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</si>
  <si>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</si>
  <si>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</si>
  <si>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</si>
  <si>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</si>
  <si>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</si>
  <si>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</si>
  <si>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</si>
  <si>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</si>
  <si>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</si>
  <si>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</si>
  <si>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</si>
  <si>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</si>
  <si>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</si>
  <si>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</si>
  <si>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</si>
  <si>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</si>
  <si>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</si>
  <si>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</si>
  <si>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</si>
  <si>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</si>
  <si>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</si>
  <si>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</si>
  <si>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</si>
  <si>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</si>
  <si>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</si>
  <si>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</si>
  <si>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</si>
  <si>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</si>
  <si>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</si>
  <si>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</si>
  <si>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</si>
  <si>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</si>
  <si>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</si>
  <si>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</si>
  <si>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</si>
  <si>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</si>
  <si>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</si>
  <si>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</si>
  <si>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</si>
  <si>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</si>
  <si>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</si>
  <si>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</si>
  <si>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</si>
  <si>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</si>
  <si>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</si>
  <si>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</si>
  <si>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</si>
  <si>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</si>
  <si>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</si>
  <si>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</si>
  <si>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</si>
  <si>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</si>
  <si>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</si>
  <si>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</si>
  <si>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</si>
  <si>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</si>
  <si>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</si>
  <si>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</si>
  <si>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</si>
  <si>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</si>
  <si>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</si>
  <si>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</si>
  <si>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</si>
  <si>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</si>
  <si>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</si>
  <si>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</si>
  <si>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</si>
  <si>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</si>
  <si>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</si>
  <si>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</si>
  <si>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</si>
  <si>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</si>
  <si>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</si>
  <si>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</si>
  <si>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</si>
  <si>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</si>
  <si>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</si>
  <si>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</si>
  <si>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</si>
  <si>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</si>
  <si>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</si>
  <si>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</si>
  <si>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</si>
  <si>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</si>
  <si>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</si>
  <si>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</si>
  <si>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</si>
  <si>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</si>
  <si>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</si>
  <si>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</si>
  <si>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</si>
  <si>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</si>
  <si>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</si>
  <si>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</si>
  <si>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</si>
  <si>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</si>
  <si>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</si>
  <si>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</si>
  <si>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</si>
  <si>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</si>
  <si>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</si>
  <si>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</si>
  <si>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</si>
  <si>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</si>
  <si>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</si>
  <si>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</si>
  <si>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</si>
  <si>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</si>
  <si>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</si>
  <si>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</si>
  <si>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</si>
  <si>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</si>
  <si>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</si>
  <si>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</si>
  <si>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</si>
  <si>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</si>
  <si>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</si>
  <si>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</si>
  <si>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</si>
  <si>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</si>
  <si>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</si>
  <si>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</si>
  <si>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</si>
  <si>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</si>
  <si>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</si>
  <si>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</si>
  <si>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</si>
  <si>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</si>
  <si>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</si>
  <si>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</si>
  <si>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</si>
  <si>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</si>
  <si>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</si>
  <si>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</si>
  <si>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</si>
  <si>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</si>
  <si>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</si>
  <si>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</si>
  <si>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</si>
  <si>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</si>
  <si>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</si>
  <si>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</si>
  <si>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</si>
  <si>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</si>
  <si>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</si>
  <si>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</si>
  <si>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</si>
  <si>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</si>
  <si>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</si>
  <si>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</si>
  <si>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</si>
  <si>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</si>
  <si>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</si>
  <si>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</si>
  <si>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</si>
  <si>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</si>
  <si>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</si>
  <si>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</si>
  <si>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</si>
  <si>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</si>
  <si>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</si>
  <si>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</si>
  <si>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</si>
  <si>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</si>
  <si>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</si>
  <si>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</si>
  <si>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</si>
  <si>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</si>
  <si>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</si>
  <si>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</si>
  <si>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</si>
  <si>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</si>
  <si>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</si>
  <si>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</si>
  <si>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</si>
  <si>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</si>
  <si>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</si>
  <si>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</si>
  <si>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</si>
  <si>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</si>
  <si>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</si>
  <si>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</si>
  <si>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</si>
  <si>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</si>
  <si>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</si>
  <si>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</si>
  <si>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</si>
  <si>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</si>
  <si>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</si>
  <si>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</si>
  <si>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</si>
  <si>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</si>
  <si>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</si>
  <si>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</si>
  <si>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</si>
  <si>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</si>
  <si>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</si>
  <si>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</si>
  <si>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</si>
  <si>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</si>
  <si>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</si>
  <si>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</si>
  <si>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</si>
  <si>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</si>
  <si>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</si>
  <si>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</si>
  <si>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</si>
  <si>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</si>
  <si>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</si>
  <si>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</si>
  <si>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</si>
  <si>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</si>
  <si>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</si>
  <si>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</si>
  <si>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</si>
  <si>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</si>
  <si>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</si>
  <si>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</si>
  <si>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</si>
  <si>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</si>
  <si>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</si>
  <si>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</si>
  <si>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</si>
  <si>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</si>
  <si>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</si>
  <si>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</si>
  <si>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</si>
  <si>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</si>
  <si>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</si>
  <si>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</si>
  <si>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</si>
  <si>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</si>
  <si>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</si>
  <si>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</si>
  <si>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</si>
  <si>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</si>
  <si>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</si>
  <si>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</si>
  <si>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</si>
  <si>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</si>
  <si>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</si>
  <si>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</si>
  <si>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</si>
  <si>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</si>
  <si>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</si>
  <si>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</si>
  <si>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</si>
  <si>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</si>
  <si>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</si>
  <si>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</si>
  <si>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</si>
  <si>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</si>
  <si>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</si>
  <si>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</si>
  <si>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</si>
  <si>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</si>
  <si>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</si>
  <si>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</si>
  <si>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</si>
  <si>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</si>
  <si>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</si>
  <si>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</si>
  <si>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</si>
  <si>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</si>
  <si>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</si>
  <si>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</si>
  <si>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</si>
  <si>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</si>
  <si>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</si>
  <si>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</si>
  <si>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</si>
  <si>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</si>
  <si>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</si>
  <si>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</si>
  <si>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</si>
  <si>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</si>
  <si>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</si>
  <si>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</si>
  <si>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</si>
  <si>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</si>
  <si>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</si>
  <si>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</si>
  <si>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</si>
  <si>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</si>
  <si>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</si>
  <si>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</si>
  <si>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</si>
  <si>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</si>
  <si>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</si>
  <si>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</si>
  <si>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</si>
  <si>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</si>
  <si>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</si>
  <si>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</si>
  <si>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</si>
  <si>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</si>
  <si>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</si>
  <si>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</si>
  <si>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</si>
  <si>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</si>
  <si>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</si>
  <si>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</si>
  <si>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</si>
  <si>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</si>
  <si>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</si>
  <si>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</si>
  <si>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</si>
  <si>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</si>
  <si>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</si>
  <si>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</si>
  <si>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</si>
  <si>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</si>
  <si>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</si>
  <si>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</si>
  <si>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</si>
  <si>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</si>
  <si>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</si>
  <si>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</si>
  <si>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</si>
  <si>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</si>
  <si>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</si>
  <si>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</si>
  <si>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</si>
  <si>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</si>
  <si>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</si>
  <si>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</si>
  <si>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</si>
  <si>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</si>
  <si>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</si>
  <si>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</si>
  <si>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</si>
  <si>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</si>
  <si>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</si>
  <si>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</si>
  <si>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</si>
  <si>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</si>
  <si>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</si>
  <si>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</si>
  <si>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</si>
  <si>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</si>
  <si>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</si>
  <si>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</si>
  <si>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</si>
  <si>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</si>
  <si>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</si>
  <si>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</si>
  <si>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</si>
  <si>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</si>
  <si>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</si>
  <si>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</si>
  <si>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</si>
  <si>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</si>
  <si>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</si>
  <si>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</si>
  <si>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</si>
  <si>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</si>
  <si>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</si>
  <si>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</si>
  <si>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</si>
  <si>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</si>
  <si>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</si>
  <si>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</si>
  <si>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</si>
  <si>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</si>
  <si>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</si>
  <si>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</si>
  <si>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</si>
  <si>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</si>
  <si>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</si>
  <si>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</si>
  <si>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</si>
  <si>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</si>
  <si>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</si>
  <si>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</si>
  <si>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</si>
  <si>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</si>
  <si>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</si>
  <si>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</si>
  <si>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</si>
  <si>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</si>
  <si>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</si>
  <si>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</si>
  <si>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</si>
  <si>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</si>
  <si>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</si>
  <si>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</si>
  <si>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</si>
  <si>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</si>
  <si>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</si>
  <si>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</si>
  <si>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</si>
  <si>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</si>
  <si>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</si>
  <si>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</si>
  <si>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</si>
  <si>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</si>
  <si>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</si>
  <si>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</si>
  <si>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</si>
  <si>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</si>
  <si>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</si>
  <si>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</si>
  <si>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</si>
  <si>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</si>
  <si>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</si>
  <si>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</si>
  <si>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</si>
  <si>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</si>
  <si>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</si>
  <si>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</si>
  <si>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</si>
  <si>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</si>
  <si>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</si>
  <si>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</si>
  <si>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</si>
  <si>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</si>
  <si>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</si>
  <si>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</si>
  <si>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</si>
  <si>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</si>
  <si>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</si>
  <si>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</si>
  <si>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</si>
  <si>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</si>
  <si>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</si>
  <si>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</si>
  <si>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</si>
  <si>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</si>
  <si>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</si>
  <si>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</si>
  <si>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</si>
  <si>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</si>
  <si>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</si>
  <si>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</si>
  <si>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</si>
  <si>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</si>
  <si>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</si>
  <si>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</si>
  <si>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</si>
  <si>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</si>
  <si>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</si>
  <si>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</si>
  <si>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</si>
  <si>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</si>
  <si>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</si>
  <si>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</si>
  <si>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</si>
  <si>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</si>
  <si>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</si>
  <si>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</si>
  <si>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</si>
  <si>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</si>
  <si>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</si>
  <si>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</si>
  <si>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</si>
  <si>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</si>
  <si>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</si>
  <si>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</si>
  <si>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</si>
  <si>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</si>
  <si>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</si>
  <si>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</si>
  <si>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</si>
  <si>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</si>
  <si>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</si>
  <si>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</si>
  <si>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</si>
  <si>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</si>
  <si>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</si>
  <si>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</si>
  <si>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</si>
  <si>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</si>
  <si>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</si>
  <si>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</si>
  <si>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</si>
  <si>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</si>
  <si>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</si>
  <si>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</si>
  <si>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</si>
  <si>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</si>
  <si>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</si>
  <si>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</si>
  <si>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</si>
  <si>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</si>
  <si>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</si>
  <si>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</si>
  <si>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</si>
  <si>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</si>
  <si>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</si>
  <si>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</si>
  <si>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</si>
  <si>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</si>
  <si>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</si>
  <si>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</si>
  <si>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</si>
  <si>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</si>
  <si>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</si>
  <si>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</si>
  <si>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</si>
  <si>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</si>
  <si>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</si>
  <si>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</si>
  <si>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</si>
  <si>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</si>
  <si>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</si>
  <si>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</si>
  <si>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</si>
  <si>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</si>
  <si>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</si>
  <si>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</si>
  <si>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</si>
  <si>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</si>
  <si>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</si>
  <si>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</si>
  <si>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</si>
  <si>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</si>
  <si>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</si>
  <si>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</si>
  <si>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</si>
  <si>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</si>
  <si>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</si>
  <si>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</si>
  <si>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</si>
  <si>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</si>
  <si>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</si>
  <si>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</si>
  <si>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</si>
  <si>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</si>
  <si>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</si>
  <si>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</si>
  <si>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</si>
  <si>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</si>
  <si>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</si>
  <si>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</si>
  <si>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</si>
  <si>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</si>
  <si>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</si>
  <si>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</si>
  <si>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</si>
  <si>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</si>
  <si>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</si>
  <si>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</si>
  <si>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</si>
  <si>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</si>
  <si>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</si>
  <si>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</si>
  <si>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</si>
  <si>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</si>
  <si>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</si>
  <si>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</si>
  <si>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</si>
  <si>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</si>
  <si>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</si>
  <si>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</si>
  <si>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</si>
  <si>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</si>
  <si>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</si>
  <si>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</si>
  <si>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</si>
  <si>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</si>
  <si>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</si>
  <si>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</si>
  <si>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</si>
  <si>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</si>
  <si>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</si>
  <si>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</si>
  <si>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</si>
  <si>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</si>
  <si>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</si>
  <si>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</si>
  <si>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</si>
  <si>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</si>
  <si>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</si>
  <si>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</si>
  <si>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</si>
  <si>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</si>
  <si>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</si>
  <si>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</si>
  <si>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</si>
  <si>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</si>
  <si>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</si>
  <si>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</si>
  <si>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</si>
  <si>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</si>
  <si>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</si>
  <si>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</si>
  <si>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</si>
  <si>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</si>
  <si>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</si>
  <si>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</si>
  <si>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</si>
  <si>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</si>
  <si>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</si>
  <si>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</si>
  <si>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</si>
  <si>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</si>
  <si>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</si>
  <si>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</si>
  <si>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</si>
  <si>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</si>
  <si>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</si>
  <si>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</si>
  <si>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</si>
  <si>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</si>
  <si>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</si>
  <si>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</si>
  <si>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</si>
  <si>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</si>
  <si>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</si>
  <si>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</si>
  <si>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</si>
  <si>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</si>
  <si>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</si>
  <si>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</si>
  <si>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</si>
  <si>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</si>
  <si>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</si>
  <si>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</si>
  <si>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</si>
  <si>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</si>
  <si>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</si>
  <si>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</si>
  <si>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</si>
  <si>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</si>
  <si>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</si>
  <si>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</si>
  <si>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</si>
  <si>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</si>
  <si>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</si>
  <si>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</si>
  <si>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</si>
  <si>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</si>
  <si>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</si>
  <si>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</si>
  <si>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</si>
  <si>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</si>
  <si>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</si>
  <si>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</si>
  <si>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</si>
  <si>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</si>
  <si>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</si>
  <si>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</si>
  <si>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</si>
  <si>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</si>
  <si>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</si>
  <si>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</si>
  <si>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</si>
  <si>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</si>
  <si>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</si>
  <si>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</si>
  <si>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</si>
  <si>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</si>
  <si>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</si>
  <si>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</si>
  <si>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</si>
  <si>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</si>
  <si>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</si>
  <si>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</si>
  <si>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</si>
  <si>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</si>
  <si>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</si>
  <si>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</si>
  <si>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</si>
  <si>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</si>
  <si>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</si>
  <si>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</si>
  <si>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</si>
  <si>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</si>
  <si>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</si>
  <si>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</si>
  <si>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</si>
  <si>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</si>
  <si>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</si>
  <si>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</si>
  <si>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</si>
  <si>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</si>
  <si>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</si>
  <si>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</si>
  <si>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</si>
  <si>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</si>
  <si>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</si>
  <si>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</si>
  <si>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</si>
  <si>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</si>
  <si>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</si>
  <si>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</si>
  <si>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</si>
  <si>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</si>
  <si>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</si>
  <si>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</si>
  <si>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</si>
  <si>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</si>
  <si>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</si>
  <si>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</si>
  <si>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</si>
  <si>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</si>
  <si>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</si>
  <si>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</si>
  <si>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</si>
  <si>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</si>
  <si>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</si>
  <si>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</si>
  <si>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</si>
  <si>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</si>
  <si>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</si>
  <si>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</si>
  <si>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</si>
  <si>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</si>
  <si>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</si>
  <si>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</si>
  <si>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</si>
  <si>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</si>
  <si>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</si>
  <si>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</si>
  <si>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</si>
  <si>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</si>
  <si>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</si>
  <si>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</si>
  <si>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</si>
  <si>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</si>
  <si>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</si>
  <si>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</si>
  <si>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</si>
  <si>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</si>
  <si>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</si>
  <si>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</si>
  <si>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</si>
  <si>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</si>
  <si>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</si>
  <si>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</si>
  <si>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</si>
  <si>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</si>
  <si>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</si>
  <si>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</si>
  <si>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</si>
  <si>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</si>
  <si>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</si>
  <si>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</si>
  <si>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</si>
  <si>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</si>
  <si>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</si>
  <si>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</si>
  <si>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</si>
  <si>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</si>
  <si>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</si>
  <si>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</si>
  <si>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</si>
  <si>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</si>
  <si>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</si>
  <si>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</si>
  <si>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</si>
  <si>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</si>
  <si>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</si>
  <si>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</si>
  <si>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</si>
  <si>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</si>
  <si>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</si>
  <si>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</si>
  <si>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</si>
  <si>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</si>
  <si>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</si>
  <si>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</si>
  <si>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</si>
  <si>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</si>
  <si>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</si>
  <si>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</si>
  <si>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</si>
  <si>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</si>
  <si>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</si>
  <si>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</si>
  <si>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</si>
  <si>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</si>
  <si>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</si>
  <si>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</si>
  <si>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</si>
  <si>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</si>
  <si>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</si>
  <si>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</si>
  <si>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</si>
  <si>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</si>
  <si>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</si>
  <si>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</si>
  <si>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</si>
  <si>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</si>
  <si>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</si>
  <si>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</si>
  <si>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</si>
  <si>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</si>
  <si>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</si>
  <si>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</si>
  <si>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</si>
  <si>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</si>
  <si>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</si>
  <si>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</si>
  <si>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</si>
  <si>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</si>
  <si>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</si>
  <si>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</si>
  <si>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</si>
  <si>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</si>
  <si>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</si>
  <si>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</si>
  <si>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</si>
  <si>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</si>
  <si>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</si>
  <si>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</si>
  <si>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</si>
  <si>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</si>
  <si>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</si>
  <si>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</si>
  <si>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</si>
  <si>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</si>
  <si>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</si>
  <si>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</si>
  <si>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</si>
  <si>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</si>
  <si>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</si>
  <si>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</si>
  <si>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</si>
  <si>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</si>
  <si>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</si>
  <si>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</si>
  <si>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</si>
  <si>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</si>
  <si>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</si>
  <si>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</si>
  <si>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</si>
  <si>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</si>
  <si>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</si>
  <si>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</si>
  <si>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</si>
  <si>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</si>
  <si>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</si>
  <si>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</si>
  <si>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</si>
  <si>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</si>
  <si>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</si>
  <si>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</si>
  <si>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</si>
  <si>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</si>
  <si>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</si>
  <si>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</si>
  <si>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</si>
  <si>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</si>
  <si>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</si>
  <si>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</si>
  <si>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</si>
  <si>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</si>
  <si>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</si>
  <si>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</si>
  <si>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</si>
  <si>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</si>
  <si>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</si>
  <si>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</si>
  <si>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</si>
  <si>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</si>
  <si>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</si>
  <si>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</si>
  <si>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</si>
  <si>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</si>
  <si>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</si>
  <si>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</si>
  <si>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</si>
  <si>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</si>
  <si>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</si>
  <si>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</si>
  <si>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</si>
  <si>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</si>
  <si>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</si>
  <si>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</si>
  <si>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</si>
  <si>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</si>
  <si>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</si>
  <si>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</si>
  <si>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</si>
  <si>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</si>
  <si>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</si>
  <si>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</si>
  <si>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</si>
  <si>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</si>
  <si>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</si>
  <si>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</si>
  <si>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</si>
  <si>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</si>
  <si>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</si>
  <si>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</si>
  <si>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</si>
  <si>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</si>
  <si>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</si>
  <si>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</si>
  <si>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</si>
  <si>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</si>
  <si>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</si>
  <si>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</si>
  <si>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</si>
  <si>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</si>
  <si>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</si>
  <si>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</si>
  <si>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</si>
  <si>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</si>
  <si>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</si>
  <si>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</si>
  <si>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</si>
  <si>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</si>
  <si>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</si>
  <si>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</si>
  <si>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</si>
  <si>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</si>
  <si>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</si>
  <si>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</si>
  <si>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</si>
  <si>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</si>
  <si>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</si>
  <si>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</si>
  <si>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</si>
  <si>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</si>
  <si>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</si>
  <si>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</si>
  <si>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</si>
  <si>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</si>
  <si>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</si>
  <si>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</si>
  <si>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</si>
  <si>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</si>
  <si>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</si>
  <si>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</si>
  <si>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</si>
  <si>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</si>
  <si>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</si>
  <si>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</si>
  <si>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</si>
  <si>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</si>
  <si>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</si>
  <si>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</si>
  <si>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</si>
  <si>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</si>
  <si>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</si>
  <si>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</si>
  <si>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</si>
  <si>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</si>
  <si>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</si>
  <si>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</si>
  <si>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</si>
  <si>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</si>
  <si>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</si>
  <si>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</si>
  <si>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</si>
  <si>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</si>
  <si>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</si>
  <si>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</si>
  <si>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</si>
  <si>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</si>
  <si>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</si>
  <si>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</si>
  <si>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</si>
  <si>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</si>
  <si>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</si>
  <si>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</si>
  <si>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</si>
  <si>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</si>
  <si>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</si>
  <si>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</si>
  <si>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</si>
  <si>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</si>
  <si>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</si>
  <si>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</si>
  <si>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</si>
  <si>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</si>
  <si>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</si>
  <si>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</si>
  <si>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</si>
  <si>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</si>
  <si>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</si>
  <si>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</si>
  <si>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</si>
  <si>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</si>
  <si>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</si>
  <si>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</si>
  <si>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</si>
  <si>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</si>
  <si>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</si>
  <si>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</si>
  <si>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</si>
  <si>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</si>
  <si>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</si>
  <si>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</si>
  <si>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</si>
  <si>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</si>
  <si>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</si>
  <si>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</si>
  <si>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</si>
  <si>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</si>
  <si>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</si>
  <si>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</si>
  <si>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</si>
  <si>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</si>
  <si>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</si>
  <si>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</si>
  <si>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</si>
  <si>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</si>
  <si>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</si>
  <si>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</si>
  <si>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</si>
  <si>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</si>
  <si>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</si>
  <si>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</si>
  <si>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</si>
  <si>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</si>
  <si>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</si>
  <si>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</si>
  <si>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</si>
  <si>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</si>
  <si>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</si>
  <si>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</si>
  <si>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</si>
  <si>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</si>
  <si>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</si>
  <si>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</si>
  <si>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</si>
  <si>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</si>
  <si>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</si>
  <si>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</si>
  <si>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</si>
  <si>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</si>
  <si>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</si>
  <si>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</si>
  <si>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</si>
  <si>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</si>
  <si>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</si>
  <si>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</si>
  <si>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</si>
  <si>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</si>
  <si>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</si>
  <si>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</si>
  <si>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</si>
  <si>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</si>
  <si>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</si>
  <si>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</si>
  <si>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</si>
  <si>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</si>
  <si>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</si>
  <si>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</si>
  <si>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</si>
  <si>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</si>
  <si>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</si>
  <si>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</si>
  <si>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</si>
  <si>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</si>
  <si>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</si>
  <si>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</si>
  <si>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</si>
  <si>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</si>
  <si>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</si>
  <si>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</si>
  <si>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</si>
  <si>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</si>
  <si>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</si>
  <si>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</si>
  <si>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</si>
  <si>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</si>
  <si>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</si>
  <si>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</si>
  <si>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</si>
  <si>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</si>
  <si>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</si>
  <si>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</si>
  <si>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</si>
  <si>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</si>
  <si>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</si>
  <si>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</si>
  <si>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</si>
  <si>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</si>
  <si>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</si>
  <si>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</si>
  <si>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</si>
  <si>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</si>
  <si>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</si>
  <si>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</si>
  <si>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</si>
  <si>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</si>
  <si>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</si>
  <si>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</si>
  <si>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</si>
  <si>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</si>
  <si>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</si>
  <si>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</si>
  <si>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</si>
  <si>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</si>
  <si>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</si>
  <si>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</si>
  <si>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</si>
  <si>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</si>
  <si>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</si>
  <si>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</si>
  <si>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</si>
  <si>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</si>
  <si>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</si>
  <si>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</si>
  <si>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</si>
  <si>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</si>
  <si>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</si>
  <si>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</si>
  <si>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</si>
  <si>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</si>
  <si>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</si>
  <si>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</si>
  <si>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</si>
  <si>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</si>
  <si>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</si>
  <si>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</si>
  <si>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</si>
  <si>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</si>
  <si>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</si>
  <si>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</si>
  <si>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</si>
  <si>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</si>
  <si>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</si>
  <si>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</si>
  <si>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</si>
  <si>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</si>
  <si>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</si>
  <si>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</si>
  <si>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</si>
  <si>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</si>
  <si>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</si>
  <si>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</si>
  <si>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</si>
  <si>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</si>
  <si>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</si>
  <si>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</si>
  <si>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</si>
  <si>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</si>
  <si>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</si>
  <si>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</si>
  <si>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</si>
  <si>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</si>
  <si>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</si>
  <si>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</si>
  <si>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</si>
  <si>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</si>
  <si>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</si>
  <si>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</si>
  <si>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</si>
  <si>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</si>
  <si>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</si>
  <si>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</si>
  <si>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</si>
  <si>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</si>
  <si>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</si>
  <si>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</si>
  <si>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</si>
  <si>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</si>
  <si>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</si>
  <si>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</si>
  <si>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</si>
  <si>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</si>
  <si>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</si>
  <si>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</si>
  <si>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</si>
  <si>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</si>
  <si>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</si>
  <si>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</si>
  <si>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</si>
  <si>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</si>
  <si>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</si>
  <si>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</si>
  <si>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</si>
  <si>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</si>
  <si>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</si>
  <si>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</si>
  <si>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</si>
  <si>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</si>
  <si>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</si>
  <si>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</si>
  <si>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</si>
  <si>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</si>
  <si>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</si>
  <si>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</si>
  <si>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</si>
  <si>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</si>
  <si>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</si>
  <si>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</si>
  <si>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</si>
  <si>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</si>
  <si>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</si>
  <si>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</si>
  <si>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</si>
  <si>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</si>
  <si>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</si>
  <si>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</si>
  <si>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</si>
  <si>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</si>
  <si>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</si>
  <si>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</si>
  <si>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</si>
  <si>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</si>
  <si>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</si>
  <si>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</si>
  <si>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</si>
  <si>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</si>
  <si>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</si>
  <si>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</si>
  <si>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</si>
  <si>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</si>
  <si>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</si>
  <si>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</si>
  <si>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</si>
  <si>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</si>
  <si>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</si>
  <si>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</si>
  <si>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</si>
  <si>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</si>
  <si>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</si>
  <si>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</si>
  <si>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</si>
  <si>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</si>
  <si>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</si>
  <si>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</si>
  <si>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</si>
  <si>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</si>
  <si>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</si>
  <si>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</si>
  <si>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</si>
  <si>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</si>
  <si>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</si>
  <si>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</si>
  <si>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</si>
  <si>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</si>
  <si>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</si>
  <si>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</si>
  <si>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</si>
  <si>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</si>
  <si>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</si>
  <si>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</si>
  <si>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</si>
  <si>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</si>
  <si>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</si>
  <si>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</si>
  <si>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</si>
  <si>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</si>
  <si>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</si>
  <si>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</si>
  <si>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</si>
  <si>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</si>
  <si>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</si>
  <si>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</si>
  <si>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</si>
  <si>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</si>
  <si>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</si>
  <si>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</si>
  <si>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</si>
  <si>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</si>
  <si>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</si>
  <si>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</si>
  <si>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</si>
  <si>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</si>
  <si>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</si>
  <si>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</si>
  <si>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</si>
  <si>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</si>
  <si>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</si>
  <si>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</si>
  <si>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</si>
  <si>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</si>
  <si>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</si>
  <si>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</si>
  <si>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</si>
  <si>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</si>
  <si>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</si>
  <si>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</si>
  <si>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</si>
  <si>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</si>
  <si>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</si>
  <si>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</si>
  <si>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</si>
  <si>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</si>
  <si>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</si>
  <si>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</si>
  <si>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</si>
  <si>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</si>
  <si>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</si>
  <si>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</si>
  <si>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</si>
  <si>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</si>
  <si>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</si>
  <si>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</si>
  <si>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</si>
  <si>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</si>
  <si>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</si>
  <si>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</si>
  <si>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</si>
  <si>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</si>
  <si>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</si>
  <si>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</si>
  <si>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</si>
  <si>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</si>
  <si>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</si>
  <si>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</si>
  <si>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</si>
  <si>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</si>
  <si>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</si>
  <si>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</si>
  <si>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</si>
  <si>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</si>
  <si>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</si>
  <si>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</si>
  <si>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</si>
  <si>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</si>
  <si>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</si>
  <si>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</si>
  <si>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</si>
  <si>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</si>
  <si>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</si>
  <si>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</si>
  <si>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</si>
  <si>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</si>
  <si>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</si>
  <si>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</si>
  <si>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</si>
  <si>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</si>
  <si>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</si>
  <si>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</si>
  <si>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</si>
  <si>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</si>
  <si>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</si>
  <si>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</si>
  <si>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</si>
  <si>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</si>
  <si>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</si>
  <si>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</si>
  <si>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</si>
  <si>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</si>
  <si>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</si>
  <si>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</si>
  <si>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</si>
  <si>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</si>
  <si>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</si>
  <si>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</si>
  <si>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</si>
  <si>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</si>
  <si>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</si>
  <si>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</si>
  <si>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</si>
  <si>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</si>
  <si>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</si>
  <si>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</si>
  <si>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</si>
  <si>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</si>
  <si>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</si>
  <si>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</si>
  <si>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</si>
  <si>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</si>
  <si>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</si>
  <si>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</si>
  <si>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</si>
  <si>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</si>
  <si>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</si>
  <si>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</si>
  <si>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</si>
  <si>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</si>
  <si>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</si>
  <si>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</si>
  <si>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</si>
  <si>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</si>
  <si>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</si>
  <si>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</si>
  <si>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</si>
  <si>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</si>
  <si>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</si>
  <si>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</si>
  <si>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</si>
  <si>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</si>
  <si>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</si>
  <si>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</si>
  <si>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</si>
  <si>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</si>
  <si>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</si>
  <si>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</si>
  <si>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</si>
  <si>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</si>
  <si>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</si>
  <si>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</si>
  <si>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</si>
  <si>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</si>
  <si>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</si>
  <si>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</si>
  <si>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</si>
  <si>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</si>
  <si>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</si>
  <si>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</si>
  <si>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</si>
  <si>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</si>
  <si>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</si>
  <si>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</si>
  <si>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</si>
  <si>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</si>
  <si>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</si>
  <si>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</si>
  <si>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</si>
  <si>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</si>
  <si>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</si>
  <si>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</si>
  <si>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</si>
  <si>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</si>
  <si>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</si>
  <si>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</si>
  <si>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</si>
  <si>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</si>
  <si>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</si>
  <si>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</si>
  <si>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</si>
  <si>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</si>
  <si>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</si>
  <si>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</si>
  <si>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</si>
  <si>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</si>
  <si>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</si>
  <si>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</si>
  <si>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</si>
  <si>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</si>
  <si>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</si>
  <si>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</si>
  <si>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</si>
  <si>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</si>
  <si>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</si>
  <si>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</si>
  <si>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</si>
  <si>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</si>
  <si>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</si>
  <si>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</si>
  <si>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</si>
  <si>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</si>
  <si>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</si>
  <si>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</si>
  <si>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</si>
  <si>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</si>
  <si>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</si>
  <si>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</si>
  <si>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</si>
  <si>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</si>
  <si>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</si>
  <si>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</si>
  <si>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</si>
  <si>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</si>
  <si>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</si>
  <si>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</si>
  <si>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</si>
  <si>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</si>
  <si>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</si>
  <si>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</si>
  <si>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</si>
  <si>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</si>
  <si>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</si>
  <si>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</si>
  <si>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</si>
  <si>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</si>
  <si>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</si>
  <si>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</si>
  <si>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</si>
  <si>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</si>
  <si>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</si>
  <si>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</si>
  <si>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</si>
  <si>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</si>
  <si>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</si>
  <si>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</si>
  <si>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</si>
  <si>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</si>
  <si>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</si>
  <si>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</si>
  <si>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</si>
  <si>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</si>
  <si>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</si>
  <si>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</si>
  <si>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</si>
  <si>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</si>
  <si>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</si>
  <si>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</si>
  <si>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</si>
  <si>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</si>
  <si>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</si>
  <si>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</si>
  <si>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</si>
  <si>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</si>
  <si>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</si>
  <si>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</si>
  <si>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</si>
  <si>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</si>
  <si>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</si>
  <si>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</si>
  <si>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</si>
  <si>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</si>
  <si>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</si>
  <si>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</si>
  <si>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</si>
  <si>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</si>
  <si>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</si>
  <si>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</si>
  <si>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</si>
  <si>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</si>
  <si>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</si>
  <si>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</si>
  <si>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</si>
  <si>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</si>
  <si>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</si>
  <si>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</si>
  <si>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</si>
  <si>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</si>
  <si>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</si>
  <si>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</si>
  <si>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</si>
  <si>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</si>
  <si>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</si>
  <si>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</si>
  <si>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</si>
  <si>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</si>
  <si>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</si>
  <si>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</si>
  <si>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</si>
  <si>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</si>
  <si>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</si>
  <si>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</si>
  <si>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</si>
  <si>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</si>
  <si>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</si>
  <si>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</si>
  <si>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</si>
  <si>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</si>
  <si>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</si>
  <si>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</si>
  <si>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</si>
  <si>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</si>
  <si>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</si>
  <si>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</si>
  <si>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</si>
  <si>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</si>
  <si>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</si>
  <si>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</si>
  <si>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</si>
  <si>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</si>
  <si>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</si>
  <si>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</si>
  <si>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</si>
  <si>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</si>
  <si>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</si>
  <si>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</si>
  <si>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</si>
  <si>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</si>
  <si>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</si>
  <si>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</si>
  <si>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</si>
  <si>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</si>
  <si>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</si>
  <si>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</si>
  <si>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</si>
  <si>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</si>
  <si>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</si>
  <si>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</si>
  <si>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</si>
  <si>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</si>
  <si>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</si>
  <si>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</si>
  <si>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</si>
  <si>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</si>
  <si>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</si>
  <si>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</si>
  <si>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</si>
  <si>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</si>
  <si>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</si>
  <si>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</si>
  <si>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</si>
  <si>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</si>
  <si>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</si>
  <si>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</si>
  <si>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</si>
  <si>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</si>
  <si>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</si>
  <si>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</si>
  <si>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</si>
  <si>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</si>
  <si>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</si>
  <si>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</si>
  <si>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</si>
  <si>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</si>
  <si>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</si>
  <si>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</si>
  <si>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</si>
  <si>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</si>
  <si>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</si>
  <si>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</si>
  <si>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</si>
  <si>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</si>
  <si>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</si>
  <si>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</si>
  <si>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</si>
  <si>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</si>
  <si>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</si>
  <si>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</si>
  <si>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</si>
  <si>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</si>
  <si>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</si>
  <si>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</si>
  <si>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</si>
  <si>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</si>
  <si>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</si>
  <si>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</si>
  <si>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</si>
  <si>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</si>
  <si>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</si>
  <si>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</si>
  <si>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</si>
  <si>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</si>
  <si>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</si>
  <si>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</si>
  <si>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</si>
  <si>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</si>
  <si>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</si>
  <si>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</si>
  <si>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</si>
  <si>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</si>
  <si>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</si>
  <si>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</si>
  <si>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</si>
  <si>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</si>
  <si>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</si>
  <si>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</si>
  <si>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</si>
  <si>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</si>
  <si>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</si>
  <si>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</si>
  <si>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</si>
  <si>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</si>
  <si>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</si>
  <si>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</si>
  <si>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</si>
  <si>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</si>
  <si>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</si>
  <si>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</si>
  <si>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</si>
  <si>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</si>
  <si>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</si>
  <si>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</si>
  <si>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</si>
  <si>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</si>
  <si>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</si>
  <si>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</si>
  <si>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</si>
  <si>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</si>
  <si>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</si>
  <si>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</si>
  <si>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</si>
  <si>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</si>
  <si>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</si>
  <si>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</si>
  <si>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</si>
  <si>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</si>
  <si>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</si>
  <si>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</si>
  <si>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</si>
  <si>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</si>
  <si>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</si>
  <si>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</si>
  <si>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</si>
  <si>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</si>
  <si>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</si>
  <si>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</si>
  <si>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</si>
  <si>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</si>
  <si>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</si>
  <si>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</si>
  <si>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</si>
  <si>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</si>
  <si>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</si>
  <si>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</si>
  <si>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</si>
  <si>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</si>
  <si>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</si>
  <si>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</si>
  <si>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</si>
  <si>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</si>
  <si>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</si>
  <si>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</si>
  <si>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</si>
  <si>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</si>
  <si>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</si>
  <si>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</si>
  <si>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</si>
  <si>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</si>
  <si>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</si>
  <si>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</si>
  <si>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</si>
  <si>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</si>
  <si>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</si>
  <si>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</si>
  <si>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</si>
  <si>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</si>
  <si>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</si>
  <si>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</si>
  <si>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</si>
  <si>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</si>
  <si>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</si>
  <si>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</si>
  <si>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</si>
  <si>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</si>
  <si>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</si>
  <si>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</si>
  <si>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</si>
  <si>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</si>
  <si>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</si>
  <si>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</si>
  <si>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</si>
  <si>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</si>
  <si>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</si>
  <si>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</si>
  <si>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</si>
  <si>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</si>
  <si>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</si>
  <si>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</si>
  <si>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</si>
  <si>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</si>
  <si>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</si>
  <si>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</si>
  <si>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</si>
  <si>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</si>
  <si>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</si>
  <si>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</si>
  <si>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</si>
  <si>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</si>
  <si>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</si>
  <si>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</si>
  <si>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</si>
  <si>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</si>
  <si>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</si>
  <si>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</si>
  <si>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</si>
  <si>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</si>
  <si>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</si>
  <si>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</si>
  <si>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</si>
  <si>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</si>
  <si>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</si>
  <si>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</si>
  <si>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</si>
  <si>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</si>
  <si>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</si>
  <si>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</si>
  <si>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</si>
  <si>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</si>
  <si>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</si>
  <si>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</si>
  <si>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</si>
  <si>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</si>
  <si>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</si>
  <si>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</si>
  <si>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</si>
  <si>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</si>
  <si>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</si>
  <si>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</si>
  <si>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</si>
  <si>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</si>
  <si>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</si>
  <si>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</si>
  <si>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</si>
  <si>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</si>
  <si>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</si>
  <si>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</si>
  <si>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</si>
  <si>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</si>
  <si>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</si>
  <si>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</si>
  <si>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</si>
  <si>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</si>
  <si>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</si>
  <si>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</si>
  <si>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</si>
  <si>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</si>
  <si>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</si>
  <si>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</si>
  <si>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</si>
  <si>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</si>
  <si>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</si>
  <si>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</si>
  <si>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</si>
  <si>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</si>
  <si>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</si>
  <si>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</si>
  <si>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</si>
  <si>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</si>
  <si>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</si>
  <si>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</si>
  <si>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</si>
  <si>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</si>
  <si>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</si>
  <si>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</si>
  <si>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</si>
  <si>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</si>
  <si>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</si>
  <si>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</si>
  <si>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</si>
  <si>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</si>
  <si>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</si>
  <si>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</si>
  <si>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</si>
  <si>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</si>
  <si>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</si>
  <si>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</si>
  <si>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</si>
  <si>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</si>
  <si>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</si>
  <si>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</si>
  <si>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</si>
  <si>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</si>
  <si>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</si>
  <si>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</si>
  <si>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</si>
  <si>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</si>
  <si>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</si>
  <si>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</si>
  <si>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</si>
  <si>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</si>
  <si>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</si>
  <si>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</si>
  <si>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</si>
  <si>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</si>
  <si>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</si>
  <si>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</si>
  <si>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</si>
  <si>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</si>
  <si>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</si>
  <si>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</si>
  <si>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</si>
  <si>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</si>
  <si>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</si>
  <si>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</si>
  <si>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</si>
  <si>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</si>
  <si>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</si>
  <si>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</si>
  <si>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</si>
  <si>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</si>
  <si>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</si>
  <si>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</si>
  <si>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</si>
  <si>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</si>
  <si>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</si>
  <si>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</si>
  <si>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</si>
  <si>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</si>
  <si>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</si>
  <si>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</si>
  <si>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</si>
  <si>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</si>
  <si>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</si>
  <si>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</si>
  <si>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</si>
  <si>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</si>
  <si>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</si>
  <si>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</si>
  <si>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</si>
  <si>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</si>
  <si>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</si>
  <si>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</si>
  <si>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</si>
  <si>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</si>
  <si>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</si>
  <si>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</si>
  <si>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</si>
  <si>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</si>
  <si>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</si>
  <si>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</si>
  <si>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</si>
  <si>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</si>
  <si>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</si>
  <si>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</si>
  <si>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</si>
  <si>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</si>
  <si>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</si>
  <si>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</si>
  <si>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</si>
  <si>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</si>
  <si>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</si>
  <si>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</si>
  <si>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</si>
  <si>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</si>
  <si>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</si>
  <si>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</si>
  <si>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</si>
  <si>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</si>
  <si>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</si>
  <si>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</si>
  <si>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</si>
  <si>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</si>
  <si>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</si>
  <si>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</si>
  <si>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</si>
  <si>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</si>
  <si>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</si>
  <si>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</si>
  <si>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</si>
  <si>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</si>
  <si>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</si>
  <si>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</si>
  <si>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</si>
  <si>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</si>
  <si>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</si>
  <si>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</si>
  <si>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</si>
  <si>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</si>
  <si>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</si>
  <si>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</si>
  <si>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</si>
  <si>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</si>
  <si>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</si>
  <si>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</si>
  <si>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</si>
  <si>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</si>
  <si>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</si>
  <si>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</si>
  <si>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</si>
  <si>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</si>
  <si>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</si>
  <si>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</si>
  <si>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</si>
  <si>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</si>
  <si>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</si>
  <si>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</si>
  <si>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</si>
  <si>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</si>
  <si>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</si>
  <si>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</si>
  <si>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</si>
  <si>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</si>
  <si>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</si>
  <si>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</si>
  <si>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</si>
  <si>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</si>
  <si>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</si>
  <si>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</si>
  <si>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</si>
  <si>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</si>
  <si>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</si>
  <si>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</si>
  <si>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</si>
  <si>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</si>
  <si>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</si>
  <si>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</si>
  <si>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</si>
  <si>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</si>
  <si>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</si>
  <si>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</si>
  <si>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</si>
  <si>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</si>
  <si>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</si>
  <si>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</si>
  <si>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</si>
  <si>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</si>
  <si>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</si>
  <si>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</si>
  <si>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</si>
  <si>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</si>
  <si>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</si>
  <si>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</si>
  <si>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</si>
  <si>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</si>
  <si>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</si>
  <si>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</si>
  <si>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</si>
  <si>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</si>
  <si>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</si>
  <si>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</si>
  <si>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</si>
  <si>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</si>
  <si>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</si>
  <si>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</si>
  <si>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</si>
  <si>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</si>
  <si>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</si>
  <si>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</si>
  <si>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</si>
  <si>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</si>
  <si>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</si>
  <si>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</si>
  <si>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</si>
  <si>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</si>
  <si>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</si>
  <si>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</si>
  <si>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</si>
  <si>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</si>
  <si>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</si>
  <si>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</si>
  <si>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</si>
  <si>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</si>
  <si>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</si>
  <si>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</si>
  <si>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</si>
  <si>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</si>
  <si>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</si>
  <si>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</si>
  <si>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</si>
  <si>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</si>
  <si>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</si>
  <si>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</si>
  <si>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</si>
  <si>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</si>
  <si>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</si>
  <si>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</si>
  <si>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</si>
  <si>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</si>
  <si>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</si>
  <si>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</si>
  <si>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</si>
  <si>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</si>
  <si>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</si>
  <si>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</si>
  <si>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</si>
  <si>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</si>
  <si>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</si>
  <si>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</si>
  <si>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</si>
  <si>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</si>
  <si>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</si>
  <si>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</si>
  <si>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</si>
  <si>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</si>
  <si>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</si>
  <si>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</si>
  <si>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</si>
  <si>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</si>
  <si>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</si>
  <si>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</si>
  <si>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</si>
  <si>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</si>
  <si>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</si>
  <si>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</si>
  <si>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</si>
  <si>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</si>
  <si>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</si>
  <si>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</si>
  <si>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</si>
  <si>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</si>
  <si>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</si>
  <si>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</si>
  <si>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</si>
  <si>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</si>
  <si>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</si>
  <si>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</si>
  <si>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</si>
  <si>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</si>
  <si>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</si>
  <si>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</si>
  <si>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</si>
  <si>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</si>
  <si>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</si>
  <si>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</si>
  <si>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</si>
  <si>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</si>
  <si>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</si>
  <si>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</si>
  <si>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</si>
  <si>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</si>
  <si>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</si>
  <si>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</si>
  <si>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</si>
  <si>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</si>
  <si>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</si>
  <si>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</si>
  <si>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</si>
  <si>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</si>
  <si>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</si>
  <si>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</si>
  <si>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</si>
  <si>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</si>
  <si>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</si>
  <si>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</si>
  <si>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</si>
  <si>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</si>
  <si>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</si>
  <si>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</si>
  <si>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</si>
  <si>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</si>
  <si>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</si>
  <si>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</si>
  <si>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</si>
  <si>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</si>
  <si>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</si>
  <si>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</si>
  <si>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</si>
  <si>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</si>
  <si>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</si>
  <si>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</si>
  <si>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</si>
  <si>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</si>
  <si>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</si>
  <si>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</si>
  <si>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</si>
  <si>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</si>
  <si>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</si>
  <si>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</si>
  <si>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</si>
  <si>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</si>
  <si>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</si>
  <si>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</si>
  <si>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</si>
  <si>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</si>
  <si>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</si>
  <si>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</si>
  <si>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</si>
  <si>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</si>
  <si>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</si>
  <si>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</si>
  <si>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</si>
  <si>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</si>
  <si>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</si>
  <si>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</si>
  <si>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</si>
  <si>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</si>
  <si>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</si>
  <si>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</si>
  <si>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</si>
  <si>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</si>
  <si>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</si>
  <si>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</si>
  <si>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</si>
  <si>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</si>
  <si>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</si>
  <si>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</si>
  <si>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</si>
  <si>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</si>
  <si>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</si>
  <si>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</si>
  <si>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</si>
  <si>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</si>
  <si>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</si>
  <si>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</si>
  <si>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</si>
  <si>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</si>
  <si>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</si>
  <si>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</si>
  <si>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</si>
  <si>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</si>
  <si>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</si>
  <si>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</si>
  <si>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</si>
  <si>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</si>
  <si>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</si>
  <si>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</si>
  <si>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</si>
  <si>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</si>
  <si>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</si>
  <si>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</si>
  <si>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</si>
  <si>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</si>
  <si>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</si>
  <si>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</si>
  <si>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</si>
  <si>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</si>
  <si>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</si>
  <si>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</si>
  <si>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</si>
  <si>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</si>
  <si>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</si>
  <si>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</si>
  <si>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</si>
  <si>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</si>
  <si>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</si>
  <si>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</si>
  <si>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</si>
  <si>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</si>
  <si>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</si>
  <si>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</si>
  <si>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</si>
  <si>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</si>
  <si>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</si>
  <si>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</si>
  <si>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</si>
  <si>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</si>
  <si>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</si>
  <si>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</si>
  <si>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</si>
  <si>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</si>
  <si>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</si>
  <si>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</si>
  <si>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</si>
  <si>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</si>
  <si>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</si>
  <si>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</si>
  <si>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</si>
  <si>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</si>
  <si>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</si>
  <si>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</si>
  <si>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</si>
  <si>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</si>
  <si>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</si>
  <si>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</si>
  <si>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</si>
  <si>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</si>
  <si>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</si>
  <si>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</si>
  <si>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</si>
  <si>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</si>
  <si>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</si>
  <si>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</si>
  <si>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</si>
  <si>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</si>
  <si>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</si>
  <si>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</si>
  <si>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</si>
  <si>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</si>
  <si>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</si>
  <si>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</si>
  <si>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</si>
  <si>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</si>
  <si>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</si>
  <si>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</si>
  <si>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</si>
  <si>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</si>
  <si>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</si>
  <si>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</si>
  <si>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</si>
  <si>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</si>
  <si>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</si>
  <si>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</si>
  <si>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</si>
  <si>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</si>
  <si>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</si>
  <si>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</si>
  <si>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</si>
  <si>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</si>
  <si>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</si>
  <si>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</si>
  <si>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</si>
  <si>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</si>
  <si>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</si>
  <si>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</si>
  <si>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</si>
  <si>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</si>
  <si>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</si>
  <si>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</si>
  <si>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</si>
  <si>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</si>
  <si>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</si>
  <si>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</si>
  <si>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</si>
  <si>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</si>
  <si>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</si>
  <si>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</si>
  <si>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</si>
  <si>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</si>
  <si>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</si>
  <si>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</si>
  <si>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</si>
  <si>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</si>
  <si>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</si>
  <si>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</si>
  <si>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</si>
  <si>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</si>
  <si>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</si>
  <si>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</si>
  <si>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</si>
  <si>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</si>
  <si>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</si>
  <si>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</si>
  <si>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</si>
  <si>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</si>
  <si>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</si>
  <si>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</si>
  <si>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</si>
  <si>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</si>
  <si>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</si>
  <si>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</si>
  <si>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</si>
  <si>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</si>
  <si>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</si>
  <si>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</si>
  <si>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</si>
  <si>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</si>
  <si>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</si>
  <si>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</si>
  <si>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</si>
  <si>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</si>
  <si>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</si>
  <si>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</si>
  <si>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</si>
  <si>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</si>
  <si>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</si>
  <si>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</si>
  <si>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</si>
  <si>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</si>
  <si>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</si>
  <si>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</si>
  <si>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</si>
  <si>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</si>
  <si>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</si>
  <si>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</si>
  <si>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</si>
  <si>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</si>
  <si>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</si>
  <si>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</si>
  <si>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</si>
  <si>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</si>
  <si>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</si>
  <si>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</si>
  <si>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</si>
  <si>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</si>
  <si>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</si>
  <si>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</si>
  <si>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</si>
  <si>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</si>
  <si>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</si>
  <si>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</si>
  <si>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</si>
  <si>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</si>
  <si>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</si>
  <si>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</si>
  <si>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</si>
  <si>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</si>
  <si>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</si>
  <si>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</si>
  <si>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</si>
  <si>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</si>
  <si>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</si>
  <si>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</si>
  <si>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</si>
  <si>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</si>
  <si>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</si>
  <si>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</si>
  <si>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</si>
  <si>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</si>
  <si>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</si>
  <si>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</si>
  <si>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</si>
  <si>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</si>
  <si>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</si>
  <si>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</si>
  <si>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</si>
  <si>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</si>
  <si>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</si>
  <si>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</si>
  <si>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</si>
  <si>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</si>
  <si>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</si>
  <si>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</si>
  <si>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</si>
  <si>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</si>
  <si>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</si>
  <si>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</si>
  <si>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</si>
  <si>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</si>
  <si>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</si>
  <si>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</si>
  <si>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</si>
  <si>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</si>
  <si>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</si>
  <si>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</si>
  <si>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</si>
  <si>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</si>
  <si>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</si>
  <si>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</si>
  <si>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</si>
  <si>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</si>
  <si>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</si>
  <si>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</si>
  <si>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</si>
  <si>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</si>
  <si>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</si>
  <si>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</si>
  <si>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</si>
  <si>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</si>
  <si>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</si>
  <si>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</si>
  <si>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</si>
  <si>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</si>
  <si>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</si>
  <si>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</si>
  <si>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</si>
  <si>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</si>
  <si>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</si>
  <si>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</si>
  <si>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</si>
  <si>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</si>
  <si>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</si>
  <si>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</si>
  <si>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</si>
  <si>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</si>
  <si>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</si>
  <si>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</si>
  <si>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</si>
  <si>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</si>
  <si>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</si>
  <si>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</si>
  <si>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</si>
  <si>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</si>
  <si>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</si>
  <si>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</si>
  <si>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</si>
  <si>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</si>
  <si>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</si>
  <si>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</si>
  <si>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</si>
  <si>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</si>
  <si>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</si>
  <si>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</si>
  <si>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</si>
  <si>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</si>
  <si>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</si>
  <si>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</si>
  <si>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</si>
  <si>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</si>
  <si>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</si>
  <si>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</si>
  <si>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</si>
  <si>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</si>
  <si>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</si>
  <si>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</si>
  <si>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</si>
  <si>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</si>
  <si>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</si>
  <si>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</si>
  <si>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</si>
  <si>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</si>
  <si>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</si>
  <si>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</si>
  <si>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</si>
  <si>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</si>
  <si>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</si>
  <si>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</si>
  <si>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</si>
  <si>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</si>
  <si>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</si>
  <si>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</si>
  <si>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</si>
  <si>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</si>
  <si>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</si>
  <si>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</si>
  <si>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</si>
  <si>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</si>
  <si>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</si>
  <si>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</si>
  <si>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</si>
  <si>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</si>
  <si>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</si>
  <si>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</si>
  <si>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</si>
  <si>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</si>
  <si>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</si>
  <si>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</si>
  <si>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</si>
  <si>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</si>
  <si>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</si>
  <si>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</si>
  <si>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</si>
  <si>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</si>
  <si>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</si>
  <si>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</si>
  <si>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</si>
  <si>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</si>
  <si>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</si>
  <si>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</si>
  <si>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</si>
  <si>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</si>
  <si>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</si>
  <si>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</si>
  <si>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</si>
  <si>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</si>
  <si>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</si>
  <si>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</si>
  <si>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</si>
  <si>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</si>
  <si>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</si>
  <si>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</si>
  <si>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</si>
  <si>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</si>
  <si>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</si>
  <si>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</si>
  <si>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</si>
  <si>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</si>
  <si>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</si>
  <si>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</si>
  <si>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</si>
  <si>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</si>
  <si>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</si>
  <si>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</si>
  <si>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</si>
  <si>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</si>
  <si>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</si>
  <si>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</si>
  <si>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</si>
  <si>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</si>
  <si>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</si>
  <si>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</si>
  <si>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</si>
  <si>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</si>
  <si>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</si>
  <si>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</si>
  <si>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</si>
  <si>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</si>
  <si>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</si>
  <si>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</si>
  <si>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</si>
  <si>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</si>
  <si>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</si>
  <si>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</si>
  <si>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</si>
  <si>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</si>
  <si>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</si>
  <si>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</si>
  <si>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</si>
  <si>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</si>
  <si>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</si>
  <si>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</si>
  <si>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</si>
  <si>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</si>
  <si>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</si>
  <si>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</si>
  <si>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</si>
  <si>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</si>
  <si>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</si>
  <si>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</si>
  <si>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</si>
  <si>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</si>
  <si>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</si>
  <si>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</si>
  <si>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</si>
  <si>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</si>
  <si>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</si>
  <si>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</si>
  <si>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</si>
  <si>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</si>
  <si>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</si>
  <si>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</si>
  <si>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</si>
  <si>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</si>
  <si>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</si>
  <si>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</si>
  <si>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</si>
  <si>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</si>
  <si>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</si>
  <si>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</si>
  <si>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</si>
  <si>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</si>
  <si>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</si>
  <si>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</si>
  <si>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</si>
  <si>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</si>
  <si>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</si>
  <si>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</si>
  <si>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</si>
  <si>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</si>
  <si>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</si>
  <si>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</si>
  <si>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</si>
  <si>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</si>
  <si>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</si>
  <si>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</si>
  <si>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</si>
  <si>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</si>
  <si>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</si>
  <si>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</si>
  <si>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</si>
  <si>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</si>
  <si>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</si>
  <si>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</si>
  <si>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</si>
  <si>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</si>
  <si>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</si>
  <si>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</si>
  <si>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</si>
  <si>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</si>
  <si>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</si>
  <si>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</si>
  <si>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</si>
  <si>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</si>
  <si>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</si>
  <si>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</si>
  <si>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</si>
  <si>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</si>
  <si>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</si>
  <si>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</si>
  <si>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</si>
  <si>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</si>
  <si>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</si>
  <si>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</si>
  <si>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</si>
  <si>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</si>
  <si>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</si>
  <si>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</si>
  <si>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</si>
  <si>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</si>
  <si>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</si>
  <si>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</si>
  <si>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</si>
  <si>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</si>
  <si>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</si>
  <si>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</si>
  <si>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</si>
  <si>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</si>
  <si>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</si>
  <si>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</si>
  <si>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</si>
  <si>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</si>
  <si>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</si>
  <si>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</si>
  <si>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</si>
  <si>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</si>
  <si>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</si>
  <si>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</si>
  <si>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</si>
  <si>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</si>
  <si>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</si>
  <si>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</si>
  <si>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</si>
  <si>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</si>
  <si>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</si>
  <si>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</si>
  <si>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</si>
  <si>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</si>
  <si>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</si>
  <si>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</si>
  <si>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</si>
  <si>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</si>
  <si>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</si>
  <si>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</si>
  <si>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</si>
  <si>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</si>
  <si>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</si>
  <si>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</si>
  <si>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</si>
  <si>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</si>
  <si>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</si>
  <si>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</si>
  <si>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</si>
  <si>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</si>
  <si>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</si>
  <si>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</si>
  <si>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</si>
  <si>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</si>
  <si>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</si>
  <si>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</si>
  <si>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</si>
  <si>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</si>
  <si>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</si>
  <si>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</si>
  <si>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</si>
  <si>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</si>
  <si>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</si>
  <si>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</si>
  <si>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</si>
  <si>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</si>
  <si>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</si>
  <si>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</si>
  <si>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</si>
  <si>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</si>
  <si>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</si>
  <si>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</si>
  <si>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</si>
  <si>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</si>
  <si>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</si>
  <si>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</si>
  <si>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</si>
  <si>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</si>
  <si>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</si>
  <si>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</si>
  <si>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</si>
  <si>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</si>
  <si>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</si>
  <si>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</si>
  <si>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</si>
  <si>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</si>
  <si>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</si>
  <si>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</si>
  <si>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</si>
  <si>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</si>
  <si>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</si>
  <si>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</si>
  <si>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</si>
  <si>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</si>
  <si>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</si>
  <si>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</si>
  <si>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</si>
  <si>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</si>
  <si>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</si>
  <si>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</si>
  <si>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</si>
  <si>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</si>
  <si>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</si>
  <si>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</si>
  <si>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</si>
  <si>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</si>
  <si>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</si>
  <si>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</si>
  <si>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</si>
  <si>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</si>
  <si>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</si>
  <si>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</si>
  <si>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</si>
  <si>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</si>
  <si>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</si>
  <si>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</si>
  <si>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</si>
  <si>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</si>
  <si>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</si>
  <si>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</si>
  <si>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</si>
  <si>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</si>
  <si>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</si>
  <si>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</si>
  <si>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</si>
  <si>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</si>
  <si>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</si>
  <si>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</si>
  <si>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</si>
  <si>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</si>
  <si>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</si>
  <si>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</si>
  <si>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</si>
  <si>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</si>
  <si>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</si>
  <si>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</si>
  <si>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</si>
  <si>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</si>
  <si>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</si>
  <si>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</si>
  <si>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</si>
  <si>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</si>
  <si>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</si>
  <si>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</si>
  <si>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</si>
  <si>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</si>
  <si>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</si>
  <si>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</si>
  <si>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</si>
  <si>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</si>
  <si>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</si>
  <si>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</si>
  <si>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</si>
  <si>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</si>
  <si>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</si>
  <si>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</si>
  <si>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</si>
  <si>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</si>
  <si>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</si>
  <si>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</si>
  <si>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</si>
  <si>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</si>
  <si>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</si>
  <si>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</si>
  <si>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</si>
  <si>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</si>
  <si>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</si>
  <si>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</si>
  <si>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</si>
  <si>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</si>
  <si>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</si>
  <si>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</si>
  <si>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</si>
  <si>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</si>
  <si>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</si>
  <si>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</si>
  <si>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</si>
  <si>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</si>
  <si>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</si>
  <si>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</si>
  <si>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</si>
  <si>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</si>
  <si>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</si>
  <si>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</si>
  <si>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</si>
  <si>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</si>
  <si>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</si>
  <si>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</si>
  <si>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</si>
  <si>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</si>
  <si>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</si>
  <si>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</si>
  <si>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</si>
  <si>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</si>
  <si>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</si>
  <si>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</si>
  <si>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</si>
  <si>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</si>
  <si>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</si>
  <si>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</si>
  <si>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</si>
  <si>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</si>
  <si>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</si>
  <si>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</si>
  <si>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</si>
  <si>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</si>
  <si>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</si>
  <si>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</si>
  <si>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</si>
  <si>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</si>
  <si>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</si>
  <si>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</si>
  <si>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</si>
  <si>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</si>
  <si>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</si>
  <si>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</si>
  <si>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</si>
  <si>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</si>
  <si>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</si>
  <si>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</si>
  <si>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</si>
  <si>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</si>
  <si>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</si>
  <si>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</si>
  <si>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</si>
  <si>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</si>
  <si>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</si>
  <si>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</si>
  <si>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</si>
  <si>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</si>
  <si>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</si>
  <si>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</si>
  <si>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</si>
  <si>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</si>
  <si>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</si>
  <si>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</si>
  <si>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</si>
  <si>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</si>
  <si>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</si>
  <si>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</si>
  <si>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</si>
  <si>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</si>
  <si>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</si>
  <si>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</si>
  <si>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</si>
  <si>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</si>
  <si>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</si>
  <si>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</si>
  <si>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</si>
  <si>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</si>
  <si>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</si>
  <si>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</si>
  <si>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</si>
  <si>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</si>
  <si>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</si>
  <si>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</si>
  <si>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</si>
  <si>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</si>
  <si>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</si>
  <si>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</si>
  <si>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</si>
  <si>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</si>
  <si>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</si>
  <si>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</si>
  <si>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</si>
  <si>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</si>
  <si>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</si>
  <si>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</si>
  <si>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</si>
  <si>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</si>
  <si>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</si>
  <si>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</si>
  <si>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</si>
  <si>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</si>
  <si>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</si>
  <si>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</si>
  <si>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</si>
  <si>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</si>
  <si>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</si>
  <si>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</si>
  <si>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</si>
  <si>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</si>
  <si>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</si>
  <si>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</si>
  <si>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</si>
  <si>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</si>
  <si>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</si>
  <si>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</si>
  <si>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</si>
  <si>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</si>
  <si>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</si>
  <si>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</si>
  <si>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</si>
  <si>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</si>
  <si>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</si>
  <si>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</si>
  <si>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</si>
  <si>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</si>
  <si>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</si>
  <si>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</si>
  <si>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</si>
  <si>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</si>
  <si>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</si>
  <si>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</si>
  <si>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</si>
  <si>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</si>
  <si>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</si>
  <si>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</si>
  <si>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</si>
  <si>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</si>
  <si>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</si>
  <si>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</si>
  <si>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</si>
  <si>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</si>
  <si>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</si>
  <si>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</si>
  <si>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</si>
  <si>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</si>
  <si>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</si>
  <si>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</si>
  <si>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</si>
  <si>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</si>
  <si>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</si>
  <si>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</si>
  <si>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</si>
  <si>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</si>
  <si>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</si>
  <si>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</si>
  <si>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</si>
  <si>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</si>
  <si>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</si>
  <si>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</si>
  <si>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</si>
  <si>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</si>
  <si>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</si>
  <si>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</si>
  <si>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</si>
  <si>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</si>
  <si>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</si>
  <si>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</si>
  <si>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</si>
  <si>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</si>
  <si>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</si>
  <si>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</si>
  <si>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</si>
  <si>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</si>
  <si>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</si>
  <si>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</si>
  <si>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</si>
  <si>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</si>
  <si>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</si>
  <si>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</si>
  <si>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</si>
  <si>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</si>
  <si>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</si>
  <si>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</si>
  <si>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</si>
  <si>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</si>
  <si>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</si>
  <si>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</si>
  <si>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</si>
  <si>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</si>
  <si>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</si>
  <si>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</si>
  <si>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</si>
  <si>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</si>
  <si>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</si>
  <si>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</si>
  <si>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</si>
  <si>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</si>
  <si>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</si>
  <si>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</si>
  <si>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</si>
  <si>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</si>
  <si>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</si>
  <si>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</si>
  <si>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</si>
  <si>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</si>
  <si>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</si>
  <si>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</si>
  <si>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</si>
  <si>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</si>
  <si>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</si>
  <si>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</si>
  <si>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</si>
  <si>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</si>
  <si>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</si>
  <si>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</si>
  <si>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</si>
  <si>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</si>
  <si>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</si>
  <si>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</si>
  <si>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</si>
  <si>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</si>
  <si>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</si>
  <si>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</si>
  <si>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</si>
  <si>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</si>
  <si>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</si>
  <si>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</si>
  <si>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</si>
  <si>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</si>
  <si>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</si>
  <si>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</si>
  <si>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</si>
  <si>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</si>
  <si>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</si>
  <si>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</si>
  <si>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</si>
  <si>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</si>
  <si>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</si>
  <si>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</si>
  <si>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</si>
  <si>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</si>
  <si>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</si>
  <si>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</si>
  <si>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</si>
  <si>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</si>
  <si>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</si>
  <si>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</si>
  <si>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</si>
  <si>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</si>
  <si>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</si>
  <si>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</si>
  <si>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</si>
  <si>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</si>
  <si>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</si>
  <si>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</si>
  <si>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</si>
  <si>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</si>
  <si>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</si>
  <si>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</si>
  <si>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</si>
  <si>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</si>
  <si>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</si>
  <si>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</si>
  <si>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</si>
  <si>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</si>
  <si>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</si>
  <si>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</si>
  <si>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</si>
  <si>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</si>
  <si>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</si>
  <si>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</si>
  <si>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</si>
  <si>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</si>
  <si>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</si>
  <si>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</si>
  <si>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</si>
  <si>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</si>
  <si>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</si>
  <si>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</si>
  <si>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</si>
  <si>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</si>
  <si>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</si>
  <si>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</si>
  <si>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</si>
  <si>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</si>
  <si>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</si>
  <si>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</si>
  <si>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</si>
  <si>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</si>
  <si>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</si>
  <si>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</si>
  <si>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</si>
  <si>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</si>
  <si>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</si>
  <si>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</si>
  <si>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</si>
  <si>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</si>
  <si>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</si>
  <si>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</si>
  <si>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</si>
  <si>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</si>
  <si>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</si>
  <si>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</si>
  <si>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</si>
  <si>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</si>
  <si>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</si>
  <si>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</si>
  <si>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</si>
  <si>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</si>
  <si>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</si>
  <si>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</si>
  <si>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</si>
  <si>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</si>
  <si>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</si>
  <si>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</si>
  <si>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</si>
  <si>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</si>
  <si>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</si>
  <si>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</si>
  <si>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</si>
  <si>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</si>
  <si>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</si>
  <si>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</si>
  <si>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</si>
  <si>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</si>
  <si>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</si>
  <si>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</si>
  <si>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</si>
  <si>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</si>
  <si>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</si>
  <si>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</si>
  <si>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</si>
  <si>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</si>
  <si>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</si>
  <si>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</si>
  <si>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</si>
  <si>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</si>
  <si>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</si>
  <si>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</si>
  <si>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</si>
  <si>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</si>
  <si>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</si>
  <si>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</si>
  <si>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</si>
  <si>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</si>
  <si>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</si>
  <si>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</si>
  <si>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</si>
  <si>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</si>
  <si>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</si>
  <si>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</si>
  <si>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</si>
  <si>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</si>
  <si>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</si>
  <si>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</si>
  <si>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</si>
  <si>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</si>
  <si>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</si>
  <si>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</si>
  <si>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</si>
  <si>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</si>
  <si>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</si>
  <si>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</si>
  <si>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</si>
  <si>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</si>
  <si>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</si>
  <si>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</si>
  <si>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</si>
  <si>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</si>
  <si>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</si>
  <si>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</si>
  <si>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</si>
  <si>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</si>
  <si>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</si>
  <si>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</si>
  <si>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</si>
  <si>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</si>
  <si>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</si>
  <si>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</si>
  <si>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</si>
  <si>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</si>
  <si>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</si>
  <si>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</si>
  <si>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</si>
  <si>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</si>
  <si>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</si>
  <si>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</si>
  <si>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</si>
  <si>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</si>
  <si>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</si>
  <si>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</si>
  <si>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</si>
  <si>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</si>
  <si>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</si>
  <si>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</si>
  <si>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</si>
  <si>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</si>
  <si>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</si>
  <si>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</si>
  <si>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</si>
  <si>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</si>
  <si>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</si>
  <si>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</si>
  <si>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</si>
  <si>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</si>
  <si>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</si>
  <si>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</si>
  <si>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</si>
  <si>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</si>
  <si>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</si>
  <si>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</si>
  <si>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</si>
  <si>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</si>
  <si>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</si>
  <si>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</si>
  <si>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</si>
  <si>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</si>
  <si>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</si>
  <si>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</si>
  <si>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</si>
  <si>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</si>
  <si>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</si>
  <si>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</si>
  <si>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</si>
  <si>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</si>
  <si>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</si>
  <si>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</si>
  <si>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</si>
  <si>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</si>
  <si>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</si>
  <si>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</si>
  <si>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</si>
  <si>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</si>
  <si>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</si>
  <si>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</si>
  <si>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</si>
  <si>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</si>
  <si>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</si>
  <si>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</si>
  <si>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</si>
  <si>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</si>
  <si>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</si>
  <si>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</si>
  <si>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</si>
  <si>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</si>
  <si>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</si>
  <si>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</si>
  <si>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</si>
  <si>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</si>
  <si>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</si>
  <si>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</si>
  <si>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</si>
  <si>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</si>
  <si>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</si>
  <si>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</si>
  <si>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</si>
  <si>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</si>
  <si>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</si>
  <si>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</si>
  <si>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</si>
  <si>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</si>
  <si>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</si>
  <si>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</si>
  <si>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</si>
  <si>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</si>
  <si>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</si>
  <si>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</si>
  <si>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</si>
  <si>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</si>
  <si>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</si>
  <si>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</si>
  <si>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</si>
  <si>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</si>
  <si>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</si>
  <si>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</si>
  <si>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</si>
  <si>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</si>
  <si>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</si>
  <si>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</si>
  <si>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</si>
  <si>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</si>
  <si>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</si>
  <si>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</si>
  <si>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</si>
  <si>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</si>
  <si>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</si>
  <si>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</si>
  <si>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</si>
  <si>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</si>
  <si>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</si>
  <si>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</si>
  <si>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</si>
  <si>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</si>
  <si>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</si>
  <si>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</si>
  <si>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</si>
  <si>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</si>
  <si>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</si>
  <si>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</si>
  <si>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</si>
  <si>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</si>
  <si>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</si>
  <si>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</si>
  <si>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</si>
  <si>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</si>
  <si>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</si>
  <si>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</si>
  <si>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</si>
  <si>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</si>
  <si>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</si>
  <si>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</si>
  <si>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</si>
  <si>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</si>
  <si>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</si>
  <si>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</si>
  <si>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</si>
  <si>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</si>
  <si>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</si>
  <si>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</si>
  <si>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</si>
  <si>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</si>
  <si>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</si>
  <si>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</si>
  <si>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</si>
  <si>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</si>
  <si>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</si>
  <si>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</si>
  <si>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</si>
  <si>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</si>
  <si>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</si>
  <si>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</si>
  <si>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</si>
  <si>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</si>
  <si>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</si>
  <si>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</si>
  <si>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</si>
  <si>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</si>
  <si>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</si>
  <si>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</si>
  <si>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</si>
  <si>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</si>
  <si>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</si>
  <si>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</si>
  <si>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</si>
  <si>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</si>
  <si>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</si>
  <si>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</si>
  <si>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</si>
  <si>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</si>
  <si>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</si>
  <si>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</si>
  <si>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</si>
  <si>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</si>
  <si>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</si>
  <si>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</si>
  <si>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</si>
  <si>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</si>
  <si>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</si>
  <si>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</si>
  <si>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</si>
  <si>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</si>
  <si>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</si>
  <si>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</si>
  <si>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</si>
  <si>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</si>
  <si>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</si>
  <si>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</si>
  <si>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</si>
  <si>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</si>
  <si>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</si>
  <si>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</si>
  <si>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</si>
  <si>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</si>
  <si>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</si>
  <si>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</si>
  <si>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</si>
  <si>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</si>
  <si>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</si>
  <si>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</si>
  <si>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</si>
  <si>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</si>
  <si>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</si>
  <si>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</si>
  <si>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</si>
  <si>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</si>
  <si>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</si>
  <si>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</si>
  <si>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</si>
  <si>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</si>
  <si>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</si>
  <si>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</si>
  <si>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</si>
  <si>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</si>
  <si>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</si>
  <si>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</si>
  <si>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</si>
  <si>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</si>
  <si>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</si>
  <si>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</si>
  <si>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</si>
  <si>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</si>
  <si>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</si>
  <si>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</si>
  <si>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</si>
  <si>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</si>
  <si>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</si>
  <si>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</si>
  <si>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</si>
  <si>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</si>
  <si>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</si>
  <si>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</si>
  <si>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</si>
  <si>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</si>
  <si>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</si>
  <si>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</si>
  <si>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</si>
  <si>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</si>
  <si>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</si>
  <si>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</si>
  <si>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</si>
  <si>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</si>
  <si>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</si>
  <si>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</si>
  <si>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</si>
  <si>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</si>
  <si>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</si>
  <si>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</si>
  <si>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</si>
  <si>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</si>
  <si>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</si>
  <si>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</si>
  <si>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</si>
  <si>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</si>
  <si>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</si>
  <si>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</si>
  <si>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</si>
  <si>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</si>
  <si>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</si>
  <si>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</si>
  <si>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</si>
  <si>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</si>
  <si>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</si>
  <si>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</si>
  <si>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</si>
  <si>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</si>
  <si>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</si>
  <si>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</si>
  <si>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</si>
  <si>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</si>
  <si>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</si>
  <si>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</si>
  <si>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</si>
  <si>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</si>
  <si>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</si>
  <si>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</si>
  <si>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</si>
  <si>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</si>
  <si>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</si>
  <si>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</si>
  <si>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</si>
  <si>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</si>
  <si>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</si>
  <si>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</si>
  <si>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</si>
  <si>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</si>
  <si>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</si>
  <si>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</si>
  <si>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</si>
  <si>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</si>
  <si>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</si>
  <si>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</si>
  <si>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</si>
  <si>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</si>
  <si>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</si>
  <si>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</si>
  <si>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</si>
  <si>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</si>
  <si>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</si>
  <si>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</si>
  <si>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</si>
  <si>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</si>
  <si>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</si>
  <si>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</si>
  <si>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</si>
  <si>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</si>
  <si>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</si>
  <si>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</si>
  <si>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</si>
  <si>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</si>
  <si>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</si>
  <si>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</si>
  <si>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</si>
  <si>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</si>
  <si>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</si>
  <si>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</si>
  <si>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</si>
  <si>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</si>
  <si>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</si>
  <si>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</si>
  <si>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</si>
  <si>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</si>
  <si>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</si>
  <si>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</si>
  <si>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</si>
  <si>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</si>
  <si>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</si>
  <si>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</si>
  <si>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</si>
  <si>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</si>
  <si>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</si>
  <si>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</si>
  <si>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</si>
  <si>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</si>
  <si>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</si>
  <si>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</si>
  <si>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</si>
  <si>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</si>
  <si>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</si>
  <si>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</si>
  <si>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</si>
  <si>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</si>
  <si>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</si>
  <si>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</si>
  <si>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</si>
  <si>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</si>
  <si>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</si>
  <si>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</si>
  <si>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</si>
  <si>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</si>
  <si>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</si>
  <si>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</si>
  <si>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</si>
  <si>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</si>
  <si>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</si>
  <si>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</si>
  <si>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</si>
  <si>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</si>
  <si>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</si>
  <si>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</si>
  <si>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</si>
  <si>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</si>
  <si>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</si>
  <si>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</si>
  <si>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</si>
  <si>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</si>
  <si>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</si>
  <si>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</si>
  <si>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</si>
  <si>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</si>
  <si>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</si>
  <si>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</si>
  <si>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</si>
  <si>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</si>
  <si>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</si>
  <si>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</si>
  <si>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</si>
  <si>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</si>
  <si>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</si>
  <si>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</si>
  <si>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</si>
  <si>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</si>
  <si>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</si>
  <si>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</si>
  <si>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</si>
  <si>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</si>
  <si>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</si>
  <si>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</si>
  <si>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</si>
  <si>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</si>
  <si>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</si>
  <si>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</si>
  <si>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</si>
  <si>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</si>
  <si>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</si>
  <si>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</si>
  <si>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</si>
  <si>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</si>
  <si>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</si>
  <si>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</si>
  <si>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</si>
  <si>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</si>
  <si>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</si>
  <si>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</si>
  <si>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</si>
  <si>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</si>
  <si>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</si>
  <si>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</si>
  <si>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</si>
  <si>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</si>
  <si>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</si>
  <si>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</si>
  <si>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</si>
  <si>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</si>
  <si>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</si>
  <si>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</si>
  <si>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</si>
  <si>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</si>
  <si>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</si>
  <si>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</si>
  <si>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</si>
  <si>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</si>
  <si>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</si>
  <si>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</si>
  <si>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</si>
  <si>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</si>
  <si>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</si>
  <si>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</si>
  <si>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</si>
  <si>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</si>
  <si>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</si>
  <si>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</si>
  <si>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</si>
  <si>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</si>
  <si>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</si>
  <si>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</si>
  <si>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</si>
  <si>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</si>
  <si>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</si>
  <si>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</si>
  <si>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</si>
  <si>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</si>
  <si>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</si>
  <si>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</si>
  <si>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</si>
  <si>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</si>
  <si>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</si>
  <si>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</si>
  <si>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</si>
  <si>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</si>
  <si>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</si>
  <si>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</si>
  <si>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</si>
  <si>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</si>
  <si>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</si>
  <si>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</si>
  <si>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</si>
  <si>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</si>
  <si>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</si>
  <si>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</si>
  <si>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</si>
  <si>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</si>
  <si>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</si>
  <si>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</si>
  <si>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</si>
  <si>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</si>
  <si>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</si>
  <si>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</si>
  <si>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</si>
  <si>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</si>
  <si>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</si>
  <si>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</si>
  <si>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</si>
  <si>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</si>
  <si>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</si>
  <si>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</si>
  <si>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</si>
  <si>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</si>
  <si>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</si>
  <si>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</si>
  <si>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</si>
  <si>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</si>
  <si>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</si>
  <si>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</si>
  <si>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</si>
  <si>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</si>
  <si>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</si>
  <si>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</si>
  <si>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</si>
  <si>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</si>
  <si>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</si>
  <si>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</si>
  <si>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</si>
  <si>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</si>
  <si>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</si>
  <si>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</si>
  <si>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</si>
  <si>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</si>
  <si>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</si>
  <si>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</si>
  <si>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</si>
  <si>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</si>
  <si>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</si>
  <si>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</si>
  <si>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</si>
  <si>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</si>
  <si>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</si>
  <si>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</si>
  <si>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</si>
  <si>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</si>
  <si>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</si>
  <si>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</si>
  <si>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</si>
  <si>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</si>
  <si>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</si>
  <si>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</si>
  <si>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</si>
  <si>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</si>
  <si>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</si>
  <si>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</si>
  <si>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</si>
  <si>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</si>
  <si>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</si>
  <si>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</si>
  <si>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</si>
  <si>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</si>
  <si>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</si>
  <si>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</si>
  <si>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</si>
  <si>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</si>
  <si>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</si>
  <si>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</si>
  <si>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</si>
  <si>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</si>
  <si>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</si>
  <si>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</si>
  <si>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</si>
  <si>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</si>
  <si>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</si>
  <si>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</si>
  <si>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</si>
  <si>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</si>
  <si>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</si>
  <si>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</si>
  <si>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</si>
  <si>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</si>
  <si>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</si>
  <si>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</si>
  <si>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</si>
  <si>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</si>
  <si>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</si>
  <si>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</si>
  <si>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</si>
  <si>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</si>
  <si>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</si>
  <si>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</si>
  <si>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</si>
  <si>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</si>
  <si>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</si>
  <si>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</si>
  <si>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</si>
  <si>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</si>
  <si>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</si>
  <si>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</si>
  <si>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</si>
  <si>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</si>
  <si>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</si>
  <si>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</si>
  <si>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</si>
  <si>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</si>
  <si>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</si>
  <si>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</si>
  <si>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</si>
  <si>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</si>
  <si>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</si>
  <si>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</si>
  <si>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</si>
  <si>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</si>
  <si>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</si>
  <si>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</si>
  <si>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</si>
  <si>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</si>
  <si>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</si>
  <si>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</si>
  <si>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</si>
  <si>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</si>
  <si>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</si>
  <si>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</si>
  <si>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</si>
  <si>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</si>
  <si>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</si>
  <si>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</si>
  <si>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</si>
  <si>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</si>
  <si>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</si>
  <si>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</si>
  <si>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</si>
  <si>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</si>
  <si>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</si>
  <si>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</si>
  <si>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</si>
  <si>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</si>
  <si>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</si>
  <si>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</si>
  <si>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</si>
  <si>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</si>
  <si>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</si>
  <si>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</si>
  <si>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</si>
  <si>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</si>
  <si>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</si>
  <si>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</si>
  <si>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</si>
  <si>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</si>
  <si>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</si>
  <si>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</si>
  <si>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</si>
  <si>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</si>
  <si>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</si>
  <si>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</si>
  <si>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</si>
  <si>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</si>
  <si>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</si>
  <si>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</si>
  <si>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</si>
  <si>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</si>
  <si>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</si>
  <si>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</si>
  <si>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</si>
  <si>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</si>
  <si>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</si>
  <si>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</si>
  <si>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</si>
  <si>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</si>
  <si>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</si>
  <si>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</si>
  <si>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</si>
  <si>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</si>
  <si>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</si>
  <si>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</si>
  <si>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</si>
  <si>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</si>
  <si>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</si>
  <si>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</si>
  <si>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</si>
  <si>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</si>
  <si>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</si>
  <si>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</si>
  <si>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</si>
  <si>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</si>
  <si>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</si>
  <si>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</si>
  <si>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</si>
  <si>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</si>
  <si>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</si>
  <si>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</si>
  <si>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</si>
  <si>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</si>
  <si>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</si>
  <si>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</si>
  <si>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</si>
  <si>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</si>
  <si>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</si>
  <si>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</si>
  <si>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</si>
  <si>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</si>
  <si>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</si>
  <si>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</si>
  <si>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</si>
  <si>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</si>
  <si>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</si>
  <si>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</si>
  <si>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</si>
  <si>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</si>
  <si>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</si>
  <si>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</si>
  <si>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</si>
  <si>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</si>
  <si>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</si>
  <si>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</si>
  <si>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</si>
  <si>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</si>
  <si>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</si>
  <si>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</si>
  <si>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</si>
  <si>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</si>
  <si>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</si>
  <si>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</si>
  <si>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</si>
  <si>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</si>
  <si>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</si>
  <si>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</si>
  <si>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</si>
  <si>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</si>
  <si>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</si>
  <si>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</si>
  <si>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</si>
  <si>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</si>
  <si>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</si>
  <si>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</si>
  <si>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</si>
  <si>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</si>
  <si>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</si>
  <si>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</si>
  <si>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</si>
  <si>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</si>
  <si>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</si>
  <si>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</si>
  <si>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</si>
  <si>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</si>
  <si>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</si>
  <si>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</si>
  <si>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</si>
  <si>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</si>
  <si>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</si>
  <si>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</si>
  <si>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</si>
  <si>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</si>
  <si>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</si>
  <si>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</si>
  <si>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</si>
  <si>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</si>
  <si>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</si>
  <si>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</si>
  <si>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</si>
  <si>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</si>
  <si>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</si>
  <si>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</si>
  <si>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</si>
  <si>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</si>
  <si>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</si>
  <si>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</si>
  <si>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</si>
  <si>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</si>
  <si>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</si>
  <si>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</si>
  <si>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</si>
  <si>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</si>
  <si>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</si>
  <si>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</si>
  <si>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</si>
  <si>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</si>
  <si>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</si>
  <si>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</si>
  <si>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</si>
  <si>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</si>
  <si>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</si>
  <si>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</si>
  <si>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</si>
  <si>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</si>
  <si>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</si>
  <si>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</si>
  <si>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</si>
  <si>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</si>
  <si>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</si>
  <si>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</si>
  <si>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</si>
  <si>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</si>
  <si>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</si>
  <si>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</si>
  <si>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</si>
  <si>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</si>
  <si>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</si>
  <si>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</si>
  <si>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</si>
  <si>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</si>
  <si>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</si>
  <si>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</si>
  <si>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</si>
  <si>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</si>
  <si>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</si>
  <si>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</si>
  <si>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</si>
  <si>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</si>
  <si>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</si>
  <si>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</si>
  <si>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</si>
  <si>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</si>
  <si>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</si>
  <si>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</si>
  <si>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</si>
  <si>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</si>
  <si>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</si>
  <si>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</si>
  <si>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</si>
  <si>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</si>
  <si>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</si>
  <si>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</si>
  <si>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</si>
  <si>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</si>
  <si>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</si>
  <si>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</si>
  <si>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</si>
  <si>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</si>
  <si>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</si>
  <si>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</si>
  <si>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</si>
  <si>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</si>
  <si>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</si>
  <si>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</si>
  <si>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</si>
  <si>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</si>
  <si>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</si>
  <si>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</si>
  <si>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</si>
  <si>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</si>
  <si>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</si>
  <si>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</si>
  <si>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</si>
  <si>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</si>
  <si>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</si>
  <si>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</si>
  <si>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</si>
  <si>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</si>
  <si>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</si>
  <si>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</si>
  <si>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</si>
  <si>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</si>
  <si>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</si>
  <si>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</si>
  <si>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</si>
  <si>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</si>
  <si>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</si>
  <si>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</si>
  <si>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</si>
  <si>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</si>
  <si>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</si>
  <si>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</si>
  <si>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</si>
  <si>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</si>
  <si>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</si>
  <si>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</si>
  <si>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</si>
  <si>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</si>
  <si>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</si>
  <si>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</si>
  <si>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</si>
  <si>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</si>
  <si>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</si>
  <si>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</si>
  <si>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</si>
  <si>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</si>
  <si>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</si>
  <si>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</si>
  <si>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</si>
  <si>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</si>
  <si>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</si>
  <si>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</si>
  <si>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</si>
  <si>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</si>
  <si>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</si>
  <si>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</si>
  <si>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</si>
  <si>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</si>
  <si>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</si>
  <si>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</si>
  <si>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</si>
  <si>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</si>
  <si>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</si>
  <si>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</si>
  <si>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</si>
  <si>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</si>
  <si>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</si>
  <si>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</si>
  <si>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</si>
  <si>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</si>
  <si>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</si>
  <si>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</si>
  <si>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</si>
  <si>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</si>
  <si>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</si>
  <si>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</si>
  <si>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</si>
  <si>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</si>
  <si>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</si>
  <si>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</si>
  <si>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</si>
  <si>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</si>
  <si>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</si>
  <si>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</si>
  <si>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</si>
  <si>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</si>
  <si>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</si>
  <si>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</si>
  <si>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</si>
  <si>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</si>
  <si>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</si>
  <si>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</si>
  <si>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</si>
  <si>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</si>
  <si>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</si>
  <si>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</si>
  <si>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</si>
  <si>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</si>
  <si>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</si>
  <si>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</si>
  <si>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</si>
  <si>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</si>
  <si>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</si>
  <si>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</si>
  <si>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</si>
  <si>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</si>
  <si>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</si>
  <si>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</si>
  <si>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</si>
  <si>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</si>
  <si>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</si>
  <si>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</si>
  <si>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</si>
  <si>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</si>
  <si>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</si>
  <si>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</si>
  <si>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</si>
  <si>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</si>
  <si>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</si>
  <si>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</si>
  <si>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</si>
  <si>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</si>
  <si>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</si>
  <si>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</si>
  <si>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</si>
  <si>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</si>
  <si>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</si>
  <si>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</si>
  <si>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</si>
  <si>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</si>
  <si>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</si>
  <si>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</si>
  <si>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</si>
  <si>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</si>
  <si>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</si>
  <si>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</si>
  <si>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</si>
  <si>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</si>
  <si>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</si>
  <si>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</si>
  <si>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</si>
  <si>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</si>
  <si>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</si>
  <si>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</si>
  <si>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</si>
  <si>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</si>
  <si>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</si>
  <si>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</si>
  <si>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</si>
  <si>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</si>
  <si>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</si>
  <si>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</si>
  <si>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</si>
  <si>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</si>
  <si>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</si>
  <si>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</si>
  <si>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</si>
  <si>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</si>
  <si>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</si>
  <si>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</si>
  <si>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</si>
  <si>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</si>
  <si>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</si>
  <si>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</si>
  <si>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</si>
  <si>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</si>
  <si>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</si>
  <si>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</si>
  <si>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</si>
  <si>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</si>
  <si>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</si>
  <si>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</si>
  <si>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</si>
  <si>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</si>
  <si>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</si>
  <si>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</si>
  <si>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</si>
  <si>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</si>
  <si>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</si>
  <si>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</si>
  <si>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</si>
  <si>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</si>
  <si>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</si>
  <si>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</si>
  <si>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</si>
  <si>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</si>
  <si>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</si>
  <si>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</si>
  <si>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</si>
  <si>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</si>
  <si>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</si>
  <si>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</si>
  <si>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</si>
  <si>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</si>
  <si>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</si>
  <si>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</si>
  <si>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</si>
  <si>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</si>
  <si>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</si>
  <si>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</si>
  <si>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</si>
  <si>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</si>
  <si>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</si>
  <si>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</si>
  <si>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</si>
  <si>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</si>
  <si>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</si>
  <si>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</si>
  <si>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</si>
  <si>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</si>
  <si>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</si>
  <si>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</si>
  <si>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</si>
  <si>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</si>
  <si>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</si>
  <si>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</si>
  <si>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</si>
  <si>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</si>
  <si>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</si>
  <si>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</si>
  <si>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</si>
  <si>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</si>
  <si>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</si>
  <si>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</si>
  <si>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</si>
  <si>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</si>
  <si>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</si>
  <si>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</si>
  <si>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</si>
  <si>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</si>
  <si>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</si>
  <si>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</si>
  <si>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</si>
  <si>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</si>
  <si>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</si>
  <si>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</si>
  <si>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</si>
  <si>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</si>
  <si>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</si>
  <si>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</si>
  <si>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</si>
  <si>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</si>
  <si>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</si>
  <si>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</si>
  <si>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</si>
  <si>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</si>
  <si>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</si>
  <si>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</si>
  <si>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</si>
  <si>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</si>
  <si>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</si>
  <si>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</si>
  <si>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</si>
  <si>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</si>
  <si>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</si>
  <si>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</si>
  <si>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</si>
  <si>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</si>
  <si>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</si>
  <si>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</si>
  <si>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</si>
  <si>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</si>
  <si>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</si>
  <si>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</si>
  <si>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</si>
  <si>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</si>
  <si>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</si>
  <si>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</si>
  <si>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</si>
  <si>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</si>
  <si>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</si>
  <si>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</si>
  <si>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</si>
  <si>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</si>
  <si>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</si>
  <si>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</si>
  <si>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</si>
  <si>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</si>
  <si>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</si>
  <si>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</si>
  <si>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</si>
  <si>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</si>
  <si>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</si>
  <si>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</si>
  <si>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</si>
  <si>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</si>
  <si>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</si>
  <si>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</si>
  <si>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</si>
  <si>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</si>
  <si>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</si>
  <si>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</si>
  <si>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</si>
  <si>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</si>
  <si>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</si>
  <si>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</si>
  <si>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</si>
  <si>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</si>
  <si>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</si>
  <si>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</si>
  <si>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</si>
  <si>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</si>
  <si>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</si>
  <si>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</si>
  <si>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</si>
  <si>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</si>
  <si>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</si>
  <si>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</si>
  <si>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</si>
  <si>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</si>
  <si>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</si>
  <si>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</si>
  <si>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</si>
  <si>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</si>
  <si>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</si>
  <si>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</si>
  <si>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</si>
  <si>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</si>
  <si>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</si>
  <si>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</si>
  <si>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</si>
  <si>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</si>
  <si>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</si>
  <si>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</si>
  <si>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</si>
  <si>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</si>
  <si>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</si>
  <si>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</si>
  <si>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</si>
  <si>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</si>
  <si>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</si>
  <si>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</si>
  <si>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</si>
  <si>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</si>
  <si>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</si>
  <si>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</si>
  <si>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</si>
  <si>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</si>
  <si>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</si>
  <si>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</si>
  <si>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</si>
  <si>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</si>
  <si>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</si>
  <si>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</si>
  <si>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</si>
  <si>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</si>
  <si>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</si>
  <si>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</si>
  <si>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</si>
  <si>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</si>
  <si>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</si>
  <si>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</si>
  <si>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</si>
  <si>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</si>
  <si>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</si>
  <si>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</si>
  <si>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</si>
  <si>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</si>
  <si>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</si>
  <si>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</si>
  <si>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</si>
  <si>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</si>
  <si>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</si>
  <si>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</si>
  <si>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</si>
  <si>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</si>
  <si>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</si>
  <si>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</si>
  <si>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</si>
  <si>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</si>
  <si>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</si>
  <si>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</si>
  <si>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</si>
  <si>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</si>
  <si>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</si>
  <si>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</si>
  <si>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</si>
  <si>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</si>
  <si>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</si>
  <si>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</si>
  <si>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</si>
  <si>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</si>
  <si>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</si>
  <si>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</si>
  <si>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</si>
  <si>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</si>
  <si>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</si>
  <si>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</si>
  <si>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</si>
  <si>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</si>
  <si>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</si>
  <si>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</si>
  <si>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</si>
  <si>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</si>
  <si>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</si>
  <si>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</si>
  <si>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</si>
  <si>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</si>
  <si>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</si>
  <si>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</si>
  <si>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</si>
  <si>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</si>
  <si>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</si>
  <si>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</si>
  <si>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</si>
  <si>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</si>
  <si>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</si>
  <si>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</si>
  <si>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</si>
  <si>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</si>
  <si>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</si>
  <si>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</si>
  <si>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</si>
  <si>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</si>
  <si>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</si>
  <si>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</si>
  <si>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</si>
  <si>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</si>
  <si>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</si>
  <si>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</si>
  <si>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</si>
  <si>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</si>
  <si>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</si>
  <si>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</si>
  <si>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</si>
  <si>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</si>
  <si>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</si>
  <si>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</si>
  <si>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</si>
  <si>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</si>
  <si>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</si>
  <si>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</si>
  <si>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</si>
  <si>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</si>
  <si>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</si>
  <si>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</si>
  <si>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</si>
  <si>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</si>
  <si>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</si>
  <si>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</si>
  <si>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</si>
  <si>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</si>
  <si>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</si>
  <si>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</si>
  <si>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</si>
  <si>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</si>
  <si>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</si>
  <si>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</si>
  <si>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</si>
  <si>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</si>
  <si>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</si>
  <si>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</si>
  <si>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</si>
  <si>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</si>
  <si>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</si>
  <si>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</si>
  <si>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</si>
  <si>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</si>
  <si>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</si>
  <si>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</si>
  <si>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</si>
  <si>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</si>
  <si>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</si>
  <si>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</si>
  <si>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</si>
  <si>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</si>
  <si>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</si>
  <si>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</si>
  <si>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</si>
  <si>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</si>
  <si>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</si>
  <si>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</si>
  <si>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</si>
  <si>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</si>
  <si>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</si>
  <si>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</si>
  <si>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</si>
  <si>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</si>
  <si>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</si>
  <si>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</si>
  <si>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</si>
  <si>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</si>
  <si>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</si>
  <si>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</si>
  <si>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</si>
  <si>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</si>
  <si>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</si>
  <si>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</si>
  <si>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</si>
  <si>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</si>
  <si>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</si>
  <si>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</si>
  <si>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</si>
  <si>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</si>
  <si>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</si>
  <si>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</si>
  <si>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</si>
  <si>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</si>
  <si>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</si>
  <si>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</si>
  <si>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</si>
  <si>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</si>
  <si>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</si>
  <si>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</si>
  <si>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</si>
  <si>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</si>
  <si>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</si>
  <si>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</si>
  <si>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</si>
  <si>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</si>
  <si>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</si>
  <si>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</si>
  <si>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</si>
  <si>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</si>
  <si>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</si>
  <si>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</si>
  <si>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</si>
  <si>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</si>
  <si>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</si>
  <si>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</si>
  <si>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</si>
  <si>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</si>
  <si>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</si>
  <si>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</si>
  <si>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</si>
  <si>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</si>
  <si>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</si>
  <si>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</si>
  <si>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</si>
  <si>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</si>
  <si>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</si>
  <si>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</si>
  <si>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</si>
  <si>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</si>
  <si>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</si>
  <si>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</si>
  <si>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</si>
  <si>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</si>
  <si>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</si>
  <si>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</si>
  <si>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</si>
  <si>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</si>
  <si>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</si>
  <si>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</si>
  <si>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</si>
  <si>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</si>
  <si>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</si>
  <si>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</si>
  <si>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</si>
  <si>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</si>
  <si>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</si>
  <si>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</si>
  <si>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</si>
  <si>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</si>
  <si>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</si>
  <si>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</si>
  <si>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</si>
  <si>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</si>
  <si>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</si>
  <si>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</si>
  <si>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</si>
  <si>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</si>
  <si>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</si>
  <si>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</si>
  <si>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</si>
  <si>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</si>
  <si>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</si>
  <si>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</si>
  <si>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</si>
  <si>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</si>
  <si>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</si>
  <si>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</si>
  <si>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</si>
  <si>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</si>
  <si>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</si>
  <si>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</si>
  <si>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</si>
  <si>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</si>
  <si>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</si>
  <si>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</si>
  <si>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</si>
  <si>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</si>
  <si>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</si>
  <si>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</si>
  <si>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</si>
  <si>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</si>
  <si>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</si>
  <si>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</si>
  <si>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</si>
  <si>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</si>
  <si>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</si>
  <si>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</si>
  <si>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</si>
  <si>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</si>
  <si>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</si>
  <si>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</si>
  <si>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</si>
  <si>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</si>
  <si>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</si>
  <si>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</si>
  <si>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</si>
  <si>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</si>
  <si>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</si>
  <si>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</si>
  <si>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</si>
  <si>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</si>
  <si>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</si>
  <si>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</si>
  <si>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</si>
  <si>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</si>
  <si>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</si>
  <si>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</si>
  <si>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</si>
  <si>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</si>
  <si>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</si>
  <si>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</si>
  <si>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</si>
  <si>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</si>
  <si>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</si>
  <si>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</si>
  <si>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</si>
  <si>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</si>
  <si>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</si>
  <si>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</si>
  <si>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</si>
  <si>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</si>
  <si>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</si>
  <si>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</si>
  <si>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</si>
  <si>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</si>
  <si>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</si>
  <si>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</si>
  <si>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</si>
  <si>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</si>
  <si>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</si>
  <si>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</si>
  <si>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</si>
  <si>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</si>
  <si>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</si>
  <si>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</si>
  <si>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</si>
  <si>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</si>
  <si>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</si>
  <si>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</si>
  <si>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</si>
  <si>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</si>
  <si>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</si>
  <si>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</si>
  <si>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</si>
  <si>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</si>
  <si>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</si>
  <si>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</si>
  <si>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</si>
  <si>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</si>
  <si>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</si>
  <si>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</si>
  <si>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</si>
  <si>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</si>
  <si>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</si>
  <si>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</si>
  <si>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</si>
  <si>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</si>
  <si>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</si>
  <si>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</si>
  <si>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</si>
  <si>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</si>
  <si>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</si>
  <si>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</si>
  <si>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</si>
  <si>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</si>
  <si>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</si>
  <si>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</si>
  <si>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</si>
  <si>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</si>
  <si>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</si>
  <si>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</si>
  <si>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</si>
  <si>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</si>
  <si>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</si>
  <si>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</si>
  <si>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</si>
  <si>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</si>
  <si>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</si>
  <si>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</si>
  <si>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</si>
  <si>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</si>
  <si>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</si>
  <si>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</si>
  <si>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</si>
  <si>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</si>
  <si>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</si>
  <si>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</si>
  <si>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</si>
  <si>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</si>
  <si>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</si>
  <si>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</si>
  <si>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</si>
  <si>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</si>
  <si>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</si>
  <si>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</si>
  <si>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</si>
  <si>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</si>
  <si>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</si>
  <si>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</si>
  <si>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</si>
  <si>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</si>
  <si>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</si>
  <si>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</si>
  <si>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</si>
  <si>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</si>
  <si>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</si>
  <si>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</si>
  <si>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</si>
  <si>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</si>
  <si>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</si>
  <si>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</si>
  <si>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</si>
  <si>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</si>
  <si>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</si>
  <si>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</si>
  <si>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</si>
  <si>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</si>
  <si>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</si>
  <si>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</si>
  <si>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</si>
  <si>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</si>
  <si>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</si>
  <si>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</si>
  <si>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</si>
  <si>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</si>
  <si>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</si>
  <si>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</si>
  <si>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</si>
  <si>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</si>
  <si>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</si>
  <si>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</si>
  <si>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</si>
  <si>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</si>
  <si>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</si>
  <si>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</si>
  <si>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</si>
  <si>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</si>
  <si>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</si>
  <si>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</si>
  <si>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</si>
  <si>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</si>
  <si>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</si>
  <si>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</si>
  <si>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</si>
  <si>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</si>
  <si>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</si>
  <si>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</si>
  <si>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</si>
  <si>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</si>
  <si>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</si>
  <si>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</si>
  <si>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</si>
  <si>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</si>
  <si>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</si>
  <si>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</si>
  <si>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</si>
  <si>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</si>
  <si>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</si>
  <si>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</si>
  <si>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</si>
  <si>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</si>
  <si>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</si>
  <si>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</si>
  <si>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</si>
  <si>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</si>
  <si>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</si>
  <si>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</si>
  <si>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</si>
  <si>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</si>
  <si>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</si>
  <si>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</si>
  <si>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</si>
  <si>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</si>
  <si>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</si>
  <si>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</si>
  <si>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</si>
  <si>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</si>
  <si>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</si>
  <si>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</si>
  <si>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</si>
  <si>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</si>
  <si>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</si>
  <si>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</si>
  <si>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</si>
  <si>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</si>
  <si>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</si>
  <si>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</si>
  <si>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</si>
  <si>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</si>
  <si>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</si>
  <si>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</si>
  <si>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</si>
  <si>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</si>
  <si>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</si>
  <si>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</si>
  <si>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</si>
  <si>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</si>
  <si>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</si>
  <si>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</si>
  <si>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</si>
  <si>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</si>
  <si>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</si>
  <si>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</si>
  <si>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</si>
  <si>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</si>
  <si>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</si>
  <si>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</si>
  <si>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</si>
  <si>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</si>
  <si>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</si>
  <si>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</si>
  <si>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</si>
  <si>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</si>
  <si>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</si>
  <si>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</si>
  <si>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</si>
  <si>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</si>
  <si>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</si>
  <si>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</si>
  <si>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</si>
  <si>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</si>
  <si>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</si>
  <si>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</si>
  <si>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</si>
  <si>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</si>
  <si>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</si>
  <si>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</si>
  <si>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</si>
  <si>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</si>
  <si>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</si>
  <si>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</si>
  <si>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</si>
  <si>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</si>
  <si>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</si>
  <si>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</si>
  <si>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</si>
  <si>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</si>
  <si>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</si>
  <si>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</si>
  <si>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</si>
  <si>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</si>
  <si>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</si>
  <si>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</si>
  <si>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</si>
  <si>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</si>
  <si>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</si>
  <si>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</si>
  <si>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</si>
  <si>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</si>
  <si>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</si>
  <si>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</si>
  <si>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</si>
  <si>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</si>
  <si>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</si>
  <si>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</si>
  <si>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</si>
  <si>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</si>
  <si>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</si>
  <si>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</si>
  <si>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</si>
  <si>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</si>
  <si>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</si>
  <si>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</si>
  <si>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</si>
  <si>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</si>
  <si>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</si>
  <si>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</si>
  <si>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</si>
  <si>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</si>
  <si>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</si>
  <si>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</si>
  <si>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</si>
  <si>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</si>
  <si>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</si>
  <si>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</si>
  <si>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</si>
  <si>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</si>
  <si>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</si>
  <si>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</si>
  <si>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</si>
  <si>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</si>
  <si>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</si>
  <si>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</si>
  <si>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</si>
  <si>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</si>
  <si>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</si>
  <si>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</si>
  <si>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</si>
  <si>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</si>
  <si>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</si>
  <si>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</si>
  <si>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</si>
  <si>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</si>
  <si>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</si>
  <si>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</si>
  <si>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</si>
  <si>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</si>
  <si>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</si>
  <si>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</si>
  <si>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</si>
  <si>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</si>
  <si>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</si>
  <si>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</si>
  <si>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</si>
  <si>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</si>
  <si>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</si>
  <si>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</si>
  <si>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</si>
  <si>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</si>
  <si>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</si>
  <si>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</si>
  <si>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</si>
  <si>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</si>
  <si>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</si>
  <si>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</si>
  <si>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</si>
  <si>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</si>
  <si>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</si>
  <si>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</si>
  <si>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</si>
  <si>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</si>
  <si>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</si>
  <si>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</si>
  <si>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</si>
  <si>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</si>
  <si>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</si>
  <si>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</si>
  <si>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</si>
  <si>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</si>
  <si>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</si>
  <si>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</si>
  <si>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</si>
  <si>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</si>
  <si>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</si>
  <si>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</si>
  <si>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</si>
  <si>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</si>
  <si>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</si>
  <si>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</si>
  <si>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</si>
  <si>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</si>
  <si>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</si>
  <si>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</si>
  <si>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</si>
  <si>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</si>
  <si>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</si>
  <si>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</si>
  <si>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</si>
  <si>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</si>
  <si>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</si>
  <si>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</si>
  <si>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</si>
  <si>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</si>
  <si>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</si>
  <si>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</si>
  <si>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</si>
  <si>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</si>
  <si>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</si>
  <si>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</si>
  <si>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</si>
  <si>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</si>
  <si>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</si>
  <si>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</si>
  <si>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</si>
  <si>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</si>
  <si>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</si>
  <si>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</si>
  <si>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</si>
  <si>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</si>
  <si>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</si>
  <si>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</si>
  <si>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</si>
  <si>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</si>
  <si>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</si>
  <si>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</si>
  <si>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</si>
  <si>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</si>
  <si>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</si>
  <si>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</si>
  <si>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</si>
  <si>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</si>
  <si>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</si>
  <si>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</si>
  <si>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</si>
  <si>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</si>
  <si>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</si>
  <si>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</si>
  <si>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</si>
  <si>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</si>
  <si>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</si>
  <si>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</si>
  <si>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</si>
  <si>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</si>
  <si>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</si>
  <si>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</si>
  <si>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</si>
  <si>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</si>
  <si>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</si>
  <si>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</si>
  <si>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</si>
  <si>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</si>
  <si>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</si>
  <si>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</si>
  <si>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</si>
  <si>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</si>
  <si>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</si>
  <si>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</si>
  <si>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</si>
  <si>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</si>
  <si>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</si>
  <si>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</si>
  <si>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</si>
  <si>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</si>
  <si>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</si>
  <si>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</si>
  <si>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</si>
  <si>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</si>
  <si>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</si>
  <si>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</si>
  <si>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</si>
  <si>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</si>
  <si>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</si>
  <si>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</si>
  <si>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</si>
  <si>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</si>
  <si>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</si>
  <si>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</si>
  <si>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</si>
  <si>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</si>
  <si>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</si>
  <si>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</si>
  <si>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</si>
  <si>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</si>
  <si>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</si>
  <si>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</si>
  <si>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</si>
  <si>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</si>
  <si>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</si>
  <si>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</si>
  <si>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</si>
  <si>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</si>
  <si>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</si>
  <si>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</si>
  <si>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</si>
  <si>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</si>
  <si>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</si>
  <si>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</si>
  <si>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</si>
  <si>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</si>
  <si>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</si>
  <si>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</si>
  <si>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</si>
  <si>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</si>
  <si>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</si>
  <si>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</si>
  <si>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</si>
  <si>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</si>
  <si>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</si>
  <si>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</si>
  <si>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</si>
  <si>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</si>
  <si>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</si>
  <si>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</si>
  <si>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</si>
  <si>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</si>
  <si>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</si>
  <si>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</si>
  <si>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</si>
  <si>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</si>
  <si>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</si>
  <si>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</si>
  <si>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</si>
  <si>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</si>
  <si>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</si>
  <si>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</si>
  <si>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</si>
  <si>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</si>
  <si>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</si>
  <si>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</si>
  <si>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</si>
  <si>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</si>
  <si>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</si>
  <si>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</si>
  <si>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</si>
  <si>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</si>
  <si>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</si>
  <si>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</si>
  <si>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</si>
  <si>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</si>
  <si>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</si>
  <si>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</si>
  <si>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</si>
  <si>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</si>
  <si>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</si>
  <si>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</si>
  <si>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</si>
  <si>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</si>
  <si>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</si>
  <si>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</si>
  <si>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</si>
  <si>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</si>
  <si>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</si>
  <si>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</si>
  <si>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</si>
  <si>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</si>
  <si>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</si>
  <si>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</si>
  <si>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</si>
  <si>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</si>
  <si>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</si>
  <si>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</si>
  <si>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</si>
  <si>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</si>
  <si>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</si>
  <si>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</si>
  <si>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</si>
  <si>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</si>
  <si>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</si>
  <si>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</si>
  <si>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</si>
  <si>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</si>
  <si>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</si>
  <si>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</si>
  <si>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</si>
  <si>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</si>
  <si>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</si>
  <si>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</si>
  <si>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</si>
  <si>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</si>
  <si>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</si>
  <si>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</si>
  <si>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</si>
  <si>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</si>
  <si>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</si>
  <si>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</si>
  <si>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</si>
  <si>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</si>
  <si>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</si>
  <si>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</si>
  <si>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</si>
  <si>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</si>
  <si>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</si>
  <si>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</si>
  <si>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</si>
  <si>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</si>
  <si>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</si>
  <si>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</si>
  <si>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</si>
  <si>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</si>
  <si>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</si>
  <si>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</si>
  <si>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</si>
  <si>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</si>
  <si>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</si>
  <si>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</si>
  <si>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</si>
  <si>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</si>
  <si>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</si>
  <si>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</si>
  <si>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</si>
  <si>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</si>
  <si>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</si>
  <si>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</si>
  <si>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</si>
  <si>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</si>
  <si>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</si>
  <si>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</si>
  <si>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</si>
  <si>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</si>
  <si>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</si>
  <si>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</si>
  <si>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</si>
  <si>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</si>
  <si>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</si>
  <si>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</si>
  <si>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</si>
  <si>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</si>
  <si>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</si>
  <si>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</si>
  <si>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</si>
  <si>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</si>
  <si>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</si>
  <si>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</si>
  <si>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</si>
  <si>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</si>
  <si>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</si>
  <si>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</si>
  <si>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</si>
  <si>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</si>
  <si>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</si>
  <si>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</si>
  <si>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</si>
  <si>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</si>
  <si>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</si>
  <si>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</si>
  <si>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</si>
  <si>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</si>
  <si>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</si>
  <si>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</si>
  <si>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</si>
  <si>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</si>
  <si>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</si>
  <si>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</si>
  <si>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</si>
  <si>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</si>
  <si>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</si>
  <si>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</si>
  <si>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</si>
  <si>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</si>
  <si>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</si>
  <si>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</si>
  <si>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</si>
  <si>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</si>
  <si>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</si>
  <si>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</si>
  <si>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</si>
  <si>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</si>
  <si>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</si>
  <si>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</si>
  <si>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</si>
  <si>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</si>
  <si>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</si>
  <si>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</si>
  <si>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</si>
  <si>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</si>
  <si>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</si>
  <si>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</si>
  <si>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</si>
  <si>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</si>
  <si>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</si>
  <si>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</si>
  <si>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</si>
  <si>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</si>
  <si>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</si>
  <si>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</si>
  <si>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</si>
  <si>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</si>
  <si>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</si>
  <si>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</si>
  <si>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</si>
  <si>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</si>
  <si>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</si>
  <si>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</si>
  <si>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</si>
  <si>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</si>
  <si>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</si>
  <si>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</si>
  <si>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</si>
  <si>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</si>
  <si>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</si>
  <si>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</si>
  <si>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</si>
  <si>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</si>
  <si>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</si>
  <si>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</si>
  <si>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</si>
  <si>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</si>
  <si>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</si>
  <si>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</si>
  <si>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</si>
  <si>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</si>
  <si>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</si>
  <si>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</si>
  <si>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</si>
  <si>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</si>
  <si>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</si>
  <si>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</si>
  <si>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</si>
  <si>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</si>
  <si>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</si>
  <si>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</si>
  <si>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</si>
  <si>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</si>
  <si>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</si>
  <si>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</si>
  <si>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</si>
  <si>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</si>
  <si>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</si>
  <si>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</si>
  <si>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</si>
  <si>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</si>
  <si>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</si>
  <si>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</si>
  <si>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</si>
  <si>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</si>
  <si>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</si>
  <si>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</si>
  <si>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</si>
  <si>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</si>
  <si>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</si>
  <si>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</si>
  <si>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</si>
  <si>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</si>
  <si>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</si>
  <si>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</si>
  <si>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</si>
  <si>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</si>
  <si>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</si>
  <si>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</si>
  <si>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</si>
  <si>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</si>
  <si>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</si>
  <si>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</si>
  <si>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</si>
  <si>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</si>
  <si>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</si>
  <si>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</si>
  <si>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</si>
  <si>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</si>
  <si>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</si>
  <si>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</si>
  <si>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</si>
  <si>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</si>
  <si>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</si>
  <si>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</si>
  <si>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</si>
  <si>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</si>
  <si>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</si>
  <si>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</si>
  <si>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</si>
  <si>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</si>
  <si>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</si>
  <si>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</si>
  <si>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</si>
  <si>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</si>
  <si>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</si>
  <si>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</si>
  <si>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</si>
  <si>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</si>
  <si>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</si>
  <si>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</si>
  <si>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</si>
  <si>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</si>
  <si>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</si>
  <si>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</si>
  <si>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</si>
  <si>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</si>
  <si>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</si>
  <si>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</si>
  <si>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</si>
  <si>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</si>
  <si>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</si>
  <si>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</si>
  <si>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</si>
  <si>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</si>
  <si>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</si>
  <si>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</si>
  <si>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</si>
  <si>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</si>
  <si>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</si>
  <si>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</si>
  <si>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</si>
  <si>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</si>
  <si>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</si>
  <si>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</si>
  <si>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</si>
  <si>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</si>
  <si>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</si>
  <si>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</si>
  <si>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</si>
  <si>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</si>
  <si>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</si>
  <si>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</si>
  <si>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</si>
  <si>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</si>
  <si>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</si>
  <si>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</si>
  <si>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</si>
  <si>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</si>
  <si>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</si>
  <si>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</si>
  <si>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</si>
  <si>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</si>
  <si>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</si>
  <si>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</si>
  <si>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</si>
  <si>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</si>
  <si>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</si>
  <si>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</si>
  <si>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</si>
  <si>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</si>
  <si>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</si>
  <si>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</si>
  <si>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</si>
  <si>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</si>
  <si>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</si>
  <si>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</si>
  <si>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</si>
  <si>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</si>
  <si>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</si>
  <si>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</si>
  <si>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</si>
  <si>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</si>
  <si>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</si>
  <si>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</si>
  <si>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</si>
  <si>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</si>
  <si>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</si>
  <si>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</si>
  <si>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</si>
  <si>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</si>
  <si>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</si>
  <si>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</si>
  <si>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</si>
  <si>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</si>
  <si>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</si>
  <si>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</si>
  <si>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</si>
  <si>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</si>
  <si>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</si>
  <si>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</si>
  <si>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</si>
  <si>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</si>
  <si>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</si>
  <si>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</si>
  <si>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</si>
  <si>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</si>
  <si>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</si>
  <si>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</si>
  <si>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</si>
  <si>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</si>
  <si>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</si>
  <si>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</si>
  <si>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</si>
  <si>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</si>
  <si>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</si>
  <si>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</si>
  <si>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</si>
  <si>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</si>
  <si>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</si>
  <si>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</si>
  <si>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</si>
  <si>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</si>
  <si>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</si>
  <si>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</si>
  <si>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</si>
  <si>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</si>
  <si>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</si>
  <si>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</si>
  <si>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</si>
  <si>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</si>
  <si>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</si>
  <si>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</si>
  <si>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</si>
  <si>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</si>
  <si>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</si>
  <si>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</si>
  <si>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</si>
  <si>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</si>
  <si>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</si>
  <si>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</si>
  <si>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</si>
  <si>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</si>
  <si>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</si>
  <si>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</si>
  <si>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</si>
  <si>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</si>
  <si>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</si>
  <si>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</si>
  <si>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</si>
  <si>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</si>
  <si>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</si>
  <si>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</si>
  <si>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</si>
  <si>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</si>
  <si>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</si>
  <si>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</si>
  <si>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</si>
  <si>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</si>
  <si>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</si>
  <si>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</si>
  <si>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</si>
  <si>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</si>
  <si>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</si>
  <si>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</si>
  <si>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</si>
  <si>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</si>
  <si>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</si>
  <si>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</si>
  <si>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</si>
  <si>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</si>
  <si>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</si>
  <si>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</si>
  <si>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</si>
  <si>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</si>
  <si>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</si>
  <si>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</si>
  <si>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</si>
  <si>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</si>
  <si>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</si>
  <si>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</si>
  <si>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</si>
  <si>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</si>
  <si>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</si>
  <si>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</si>
  <si>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</si>
  <si>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</si>
  <si>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</si>
  <si>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</si>
  <si>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</si>
  <si>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</si>
  <si>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</si>
  <si>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</si>
  <si>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</si>
  <si>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</si>
  <si>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</si>
  <si>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</si>
  <si>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</si>
  <si>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</si>
  <si>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</si>
  <si>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</si>
  <si>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</si>
  <si>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</si>
  <si>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</si>
  <si>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</si>
  <si>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</si>
  <si>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</si>
  <si>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</si>
  <si>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</si>
  <si>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</si>
  <si>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</si>
  <si>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</si>
  <si>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</si>
  <si>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</si>
  <si>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</si>
  <si>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</si>
  <si>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</si>
  <si>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</si>
  <si>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</si>
  <si>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</si>
  <si>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</si>
  <si>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</si>
  <si>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</si>
  <si>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</si>
  <si>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</si>
  <si>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</si>
  <si>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</si>
  <si>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</si>
  <si>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</si>
  <si>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</si>
  <si>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</si>
  <si>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</si>
  <si>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</si>
  <si>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</si>
  <si>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</si>
  <si>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</si>
  <si>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</si>
  <si>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</si>
  <si>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</si>
  <si>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</si>
  <si>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</si>
  <si>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</si>
  <si>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</si>
  <si>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</si>
  <si>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</si>
  <si>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</si>
  <si>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</si>
  <si>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</si>
  <si>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</si>
  <si>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</si>
  <si>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</si>
  <si>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</si>
  <si>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</si>
  <si>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</si>
  <si>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</si>
  <si>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</si>
  <si>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</si>
  <si>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</si>
  <si>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</si>
  <si>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</si>
  <si>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</si>
  <si>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</si>
  <si>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</si>
  <si>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</si>
  <si>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</si>
  <si>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</si>
  <si>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</si>
  <si>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</si>
  <si>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</si>
  <si>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</si>
  <si>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</si>
  <si>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</si>
  <si>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</si>
  <si>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</si>
  <si>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</si>
  <si>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</si>
  <si>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</si>
  <si>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</si>
  <si>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</si>
  <si>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</si>
  <si>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</si>
  <si>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</si>
  <si>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</si>
  <si>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</si>
  <si>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</si>
  <si>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</si>
  <si>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</si>
  <si>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</si>
  <si>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</si>
  <si>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</si>
  <si>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</si>
  <si>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</si>
  <si>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</si>
  <si>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</si>
  <si>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</si>
  <si>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</si>
  <si>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</si>
  <si>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</si>
  <si>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</si>
  <si>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</si>
  <si>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</si>
  <si>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</si>
  <si>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</si>
  <si>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</si>
  <si>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</si>
  <si>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</si>
  <si>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</si>
  <si>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</si>
  <si>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</si>
  <si>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</si>
  <si>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</si>
  <si>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</si>
  <si>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</si>
  <si>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</si>
  <si>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</si>
  <si>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</si>
  <si>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</si>
  <si>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</si>
  <si>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</si>
  <si>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</si>
  <si>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</si>
  <si>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</si>
  <si>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</si>
  <si>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</si>
  <si>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</si>
  <si>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</si>
  <si>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</si>
  <si>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</si>
  <si>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</si>
  <si>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</si>
  <si>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</si>
  <si>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</si>
  <si>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</si>
  <si>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</si>
  <si>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</si>
  <si>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</si>
  <si>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</si>
  <si>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</si>
  <si>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</si>
  <si>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</si>
  <si>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</si>
  <si>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</si>
  <si>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</si>
  <si>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</si>
  <si>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</si>
  <si>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</si>
  <si>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</si>
  <si>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</si>
  <si>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</si>
  <si>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</si>
  <si>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</si>
  <si>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</si>
  <si>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</si>
  <si>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</si>
  <si>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</si>
  <si>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</si>
  <si>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</si>
  <si>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</si>
  <si>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</si>
  <si>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</si>
  <si>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</si>
  <si>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</si>
  <si>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</si>
  <si>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</si>
  <si>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</si>
  <si>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</si>
  <si>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</si>
  <si>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</si>
  <si>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</si>
  <si>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</si>
  <si>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</si>
  <si>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</si>
  <si>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</si>
  <si>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</si>
  <si>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</si>
  <si>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</si>
  <si>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</si>
  <si>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</si>
  <si>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</si>
  <si>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</si>
  <si>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</si>
  <si>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</si>
  <si>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</si>
  <si>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</si>
  <si>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</si>
  <si>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</si>
  <si>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</si>
  <si>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</si>
  <si>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</si>
  <si>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</si>
  <si>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</si>
  <si>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</si>
  <si>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</si>
  <si>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</si>
  <si>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</si>
  <si>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</si>
  <si>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</si>
  <si>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</si>
  <si>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</si>
  <si>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</si>
  <si>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</si>
  <si>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</si>
  <si>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</si>
  <si>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</si>
  <si>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</si>
  <si>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</si>
  <si>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</si>
  <si>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</si>
  <si>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</si>
  <si>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</si>
  <si>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</si>
  <si>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</si>
  <si>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</si>
  <si>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</si>
  <si>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</si>
  <si>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</si>
  <si>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</si>
  <si>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</si>
  <si>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</si>
  <si>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</si>
  <si>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</si>
  <si>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</si>
  <si>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</si>
  <si>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</si>
  <si>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</si>
  <si>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</si>
  <si>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</si>
  <si>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</si>
  <si>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</si>
  <si>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</si>
  <si>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</si>
  <si>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</si>
  <si>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</si>
  <si>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</si>
  <si>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</si>
  <si>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</si>
  <si>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</si>
  <si>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</si>
  <si>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</si>
  <si>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</si>
  <si>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</si>
  <si>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</si>
  <si>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</si>
  <si>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</si>
  <si>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</si>
  <si>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</si>
  <si>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</si>
  <si>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</si>
  <si>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</si>
  <si>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</si>
  <si>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</si>
  <si>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</si>
  <si>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</si>
  <si>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</si>
  <si>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</si>
  <si>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</si>
  <si>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</si>
  <si>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</si>
  <si>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</si>
  <si>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</si>
  <si>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</si>
  <si>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</si>
  <si>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</si>
  <si>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</si>
  <si>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</si>
  <si>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</si>
  <si>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</si>
  <si>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</si>
  <si>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</si>
  <si>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</si>
  <si>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</si>
  <si>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</si>
  <si>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</si>
  <si>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</si>
  <si>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</si>
  <si>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</si>
  <si>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</si>
  <si>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</si>
  <si>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</si>
  <si>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</si>
  <si>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</si>
  <si>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</si>
  <si>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</si>
  <si>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</si>
  <si>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</si>
  <si>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</si>
  <si>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</si>
  <si>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</si>
  <si>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</si>
  <si>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</si>
  <si>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</si>
  <si>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</si>
  <si>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</si>
  <si>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</si>
  <si>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</si>
  <si>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</si>
  <si>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</si>
  <si>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</si>
  <si>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</si>
  <si>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</si>
  <si>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</si>
  <si>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</si>
  <si>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</si>
  <si>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</si>
  <si>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</si>
  <si>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</si>
  <si>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</si>
  <si>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</si>
  <si>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</si>
  <si>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</si>
  <si>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</si>
  <si>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</si>
  <si>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</si>
  <si>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</si>
  <si>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</si>
  <si>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</si>
  <si>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</si>
  <si>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</si>
  <si>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</si>
  <si>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</si>
  <si>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</si>
  <si>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</si>
  <si>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</si>
  <si>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</si>
  <si>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</si>
  <si>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</si>
  <si>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</si>
  <si>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</si>
  <si>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</si>
  <si>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</si>
  <si>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</si>
  <si>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</si>
  <si>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</si>
  <si>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</si>
  <si>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</si>
  <si>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</si>
  <si>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</si>
  <si>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</si>
  <si>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</si>
  <si>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</si>
  <si>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</si>
  <si>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</si>
  <si>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</si>
  <si>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</si>
  <si>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</si>
  <si>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</si>
  <si>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</si>
  <si>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</si>
  <si>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</si>
  <si>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</si>
  <si>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</si>
  <si>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</si>
  <si>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</si>
  <si>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</si>
  <si>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</si>
  <si>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</si>
  <si>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</si>
  <si>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</si>
  <si>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</si>
  <si>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</si>
  <si>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</si>
  <si>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</si>
  <si>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</si>
  <si>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</si>
  <si>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</si>
  <si>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</si>
  <si>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</si>
  <si>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</si>
  <si>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</si>
  <si>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</si>
  <si>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</si>
  <si>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</si>
  <si>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</si>
  <si>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</si>
  <si>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</si>
  <si>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</si>
  <si>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</si>
  <si>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</si>
  <si>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</si>
  <si>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</si>
  <si>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</si>
  <si>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</si>
  <si>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</si>
  <si>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</si>
  <si>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</si>
  <si>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</si>
  <si>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</si>
  <si>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</si>
  <si>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</si>
  <si>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</si>
  <si>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</si>
  <si>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</si>
  <si>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</si>
  <si>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</si>
  <si>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</si>
  <si>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</si>
  <si>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</si>
  <si>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</si>
  <si>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</si>
  <si>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</si>
  <si>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</si>
  <si>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</si>
  <si>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</si>
  <si>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</si>
  <si>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</si>
  <si>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</si>
  <si>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</si>
  <si>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</si>
  <si>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</si>
  <si>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</si>
  <si>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</si>
  <si>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</si>
  <si>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</si>
  <si>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</si>
  <si>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</si>
  <si>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</si>
  <si>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</si>
  <si>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</si>
  <si>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</si>
  <si>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</si>
  <si>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</si>
  <si>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</si>
  <si>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</si>
  <si>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</si>
  <si>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</si>
  <si>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</si>
  <si>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</si>
  <si>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</si>
  <si>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</si>
  <si>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</si>
  <si>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</si>
  <si>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</si>
  <si>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</si>
  <si>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</si>
  <si>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</si>
  <si>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</si>
  <si>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</si>
  <si>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</si>
  <si>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</si>
  <si>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</si>
  <si>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</si>
  <si>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</si>
  <si>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</si>
  <si>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</si>
  <si>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</si>
  <si>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</si>
  <si>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</si>
  <si>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</si>
  <si>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</si>
  <si>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</si>
  <si>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</si>
  <si>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</si>
  <si>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</si>
  <si>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</si>
  <si>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</si>
  <si>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</si>
  <si>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</si>
  <si>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</si>
  <si>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</si>
  <si>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</si>
  <si>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</si>
  <si>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</si>
  <si>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</si>
  <si>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</si>
  <si>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</si>
  <si>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</si>
  <si>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</si>
  <si>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</si>
  <si>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</si>
  <si>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</si>
  <si>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</si>
  <si>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</si>
  <si>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</si>
  <si>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</si>
  <si>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</si>
  <si>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</si>
  <si>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</si>
  <si>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</si>
  <si>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</si>
  <si>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</si>
  <si>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</si>
  <si>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</si>
  <si>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</si>
  <si>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</si>
  <si>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</si>
  <si>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</si>
  <si>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</si>
  <si>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</si>
  <si>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</si>
  <si>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</si>
  <si>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</si>
  <si>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</si>
  <si>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</si>
  <si>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</si>
  <si>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</si>
  <si>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</si>
  <si>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</si>
  <si>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</si>
  <si>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</si>
  <si>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</si>
  <si>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</si>
  <si>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</si>
  <si>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</si>
  <si>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</si>
  <si>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</si>
  <si>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</si>
  <si>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</si>
  <si>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</si>
  <si>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</si>
  <si>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</si>
  <si>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</si>
  <si>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</si>
  <si>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</si>
  <si>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</si>
  <si>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</si>
  <si>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</si>
  <si>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</si>
  <si>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</si>
  <si>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</si>
  <si>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</si>
  <si>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</si>
  <si>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</si>
  <si>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</si>
  <si>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</si>
  <si>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</si>
  <si>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</si>
  <si>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</si>
  <si>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</si>
  <si>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</si>
  <si>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</si>
  <si>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</si>
  <si>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</si>
  <si>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</si>
  <si>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</si>
  <si>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</si>
  <si>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</si>
  <si>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</si>
  <si>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</si>
  <si>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</si>
  <si>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</si>
  <si>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</si>
  <si>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</si>
  <si>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</si>
  <si>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</si>
  <si>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</si>
  <si>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</si>
  <si>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</si>
  <si>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</si>
  <si>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</si>
  <si>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</si>
  <si>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</si>
  <si>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</si>
  <si>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</si>
  <si>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</si>
  <si>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</si>
  <si>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</si>
  <si>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</si>
  <si>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</si>
  <si>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</si>
  <si>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</si>
  <si>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</si>
  <si>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</si>
  <si>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</si>
  <si>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</si>
  <si>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</si>
  <si>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</si>
  <si>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</si>
  <si>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</si>
  <si>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</si>
  <si>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</si>
  <si>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</si>
  <si>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</si>
  <si>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</si>
  <si>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</si>
  <si>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</si>
  <si>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</si>
  <si>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</si>
  <si>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</si>
  <si>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</si>
  <si>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</si>
  <si>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</si>
  <si>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</si>
  <si>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</si>
  <si>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</si>
  <si>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</si>
  <si>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</si>
  <si>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</si>
  <si>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</si>
  <si>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</si>
  <si>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</si>
  <si>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</si>
  <si>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</si>
  <si>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</si>
  <si>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</si>
  <si>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</si>
  <si>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</si>
  <si>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</si>
  <si>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</si>
  <si>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</si>
  <si>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</si>
  <si>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</si>
  <si>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</si>
  <si>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</si>
  <si>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</si>
  <si>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</si>
  <si>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</si>
  <si>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</si>
  <si>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</si>
  <si>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</si>
  <si>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</si>
  <si>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</si>
  <si>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</si>
  <si>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</si>
  <si>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</si>
  <si>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</si>
  <si>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</si>
  <si>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</si>
  <si>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</si>
  <si>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</si>
  <si>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</si>
  <si>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</si>
  <si>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</si>
  <si>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</si>
  <si>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</si>
  <si>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</si>
  <si>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</si>
  <si>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</si>
  <si>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</si>
  <si>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</si>
  <si>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</si>
  <si>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</si>
  <si>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</si>
  <si>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</si>
  <si>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</si>
  <si>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</si>
  <si>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</si>
  <si>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</si>
  <si>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</si>
  <si>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</si>
  <si>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</si>
  <si>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</si>
  <si>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</si>
  <si>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</si>
  <si>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</si>
  <si>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</si>
  <si>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</si>
  <si>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</si>
  <si>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</si>
  <si>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</si>
  <si>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</si>
  <si>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</si>
  <si>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</si>
  <si>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</si>
  <si>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</si>
  <si>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</si>
  <si>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</si>
  <si>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</si>
  <si>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</si>
  <si>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</si>
  <si>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</si>
  <si>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</si>
  <si>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</si>
  <si>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</si>
  <si>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</si>
  <si>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</si>
  <si>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</si>
  <si>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</si>
  <si>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</si>
  <si>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</si>
  <si>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</si>
  <si>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</si>
  <si>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</si>
  <si>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</si>
  <si>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</si>
  <si>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</si>
  <si>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</si>
  <si>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</si>
  <si>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</si>
  <si>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</si>
  <si>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</si>
  <si>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</si>
  <si>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</si>
  <si>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</si>
  <si>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</si>
  <si>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</si>
  <si>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</si>
  <si>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</si>
  <si>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</si>
  <si>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</si>
  <si>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</si>
  <si>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</si>
  <si>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</si>
  <si>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</si>
  <si>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</si>
  <si>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</si>
  <si>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</si>
  <si>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</si>
  <si>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</si>
  <si>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</si>
  <si>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</si>
  <si>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</si>
  <si>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</si>
  <si>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</si>
  <si>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</si>
  <si>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</si>
  <si>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</si>
  <si>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</si>
  <si>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</si>
  <si>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</si>
  <si>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</si>
  <si>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</si>
  <si>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</si>
  <si>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</si>
  <si>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</si>
  <si>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</si>
  <si>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</si>
  <si>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</si>
  <si>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</si>
  <si>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</si>
  <si>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</si>
  <si>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</si>
  <si>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</si>
  <si>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</si>
  <si>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</si>
  <si>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</si>
  <si>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</si>
  <si>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</si>
  <si>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</si>
  <si>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</si>
  <si>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</si>
  <si>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</si>
  <si>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</si>
  <si>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</si>
  <si>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</si>
  <si>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</si>
  <si>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</si>
  <si>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</si>
  <si>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</si>
  <si>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</si>
  <si>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</si>
  <si>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</si>
  <si>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</si>
  <si>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</si>
  <si>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</si>
  <si>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</si>
  <si>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</si>
  <si>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</si>
  <si>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</si>
  <si>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</si>
  <si>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</si>
  <si>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</si>
  <si>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</si>
  <si>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</si>
  <si>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</si>
  <si>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</si>
  <si>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</si>
  <si>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</si>
  <si>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</si>
  <si>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</si>
  <si>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</si>
  <si>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</si>
  <si>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</si>
  <si>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</si>
  <si>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</si>
  <si>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</si>
  <si>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</si>
  <si>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</si>
  <si>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</si>
  <si>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</si>
  <si>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</si>
  <si>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</si>
  <si>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</si>
  <si>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</si>
  <si>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</si>
  <si>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</si>
  <si>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</si>
  <si>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</si>
  <si>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</si>
  <si>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</si>
  <si>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</si>
  <si>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</si>
  <si>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</si>
  <si>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</si>
  <si>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</si>
  <si>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</si>
  <si>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</si>
  <si>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</si>
  <si>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</si>
  <si>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</si>
  <si>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</si>
  <si>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</si>
  <si>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</si>
  <si>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</si>
  <si>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</si>
  <si>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</si>
  <si>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</si>
  <si>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</si>
  <si>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</si>
  <si>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</si>
  <si>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</si>
  <si>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</si>
  <si>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</si>
  <si>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</si>
  <si>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</si>
  <si>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</si>
  <si>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</si>
  <si>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</si>
  <si>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</si>
  <si>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</si>
  <si>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</si>
  <si>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</si>
  <si>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</si>
  <si>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</si>
  <si>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</si>
  <si>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</si>
  <si>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</si>
  <si>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</si>
  <si>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</si>
  <si>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</si>
  <si>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</si>
  <si>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</si>
  <si>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</si>
  <si>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</si>
  <si>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</si>
  <si>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</si>
  <si>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</si>
  <si>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</si>
  <si>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</si>
  <si>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</si>
  <si>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</si>
  <si>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</si>
  <si>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</si>
  <si>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</si>
  <si>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</si>
  <si>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</si>
  <si>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</si>
  <si>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</si>
  <si>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</si>
  <si>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</si>
  <si>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</si>
  <si>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</si>
  <si>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</si>
  <si>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</si>
  <si>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</si>
  <si>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</si>
  <si>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</si>
  <si>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</si>
  <si>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</si>
  <si>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</si>
  <si>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</si>
  <si>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</si>
  <si>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</si>
  <si>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</si>
  <si>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</si>
  <si>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</si>
  <si>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</si>
  <si>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</si>
  <si>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</si>
  <si>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</si>
  <si>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</si>
  <si>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</si>
  <si>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</si>
  <si>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</si>
  <si>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</si>
  <si>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</si>
  <si>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</si>
  <si>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</si>
  <si>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</si>
  <si>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</si>
  <si>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</si>
  <si>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</si>
  <si>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</si>
  <si>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</si>
  <si>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</si>
  <si>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</si>
  <si>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</si>
  <si>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</si>
  <si>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</si>
  <si>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</si>
  <si>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</si>
  <si>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</si>
  <si>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</si>
  <si>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</si>
  <si>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</si>
  <si>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</si>
  <si>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</si>
  <si>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</si>
  <si>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</si>
  <si>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</si>
  <si>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</si>
  <si>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</si>
  <si>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</si>
  <si>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</si>
  <si>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</si>
  <si>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</si>
  <si>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</si>
  <si>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</si>
  <si>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</si>
  <si>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</si>
  <si>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</si>
  <si>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</si>
  <si>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</si>
  <si>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</si>
  <si>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</si>
  <si>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</si>
  <si>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</si>
  <si>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</si>
  <si>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</si>
  <si>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</si>
  <si>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</si>
  <si>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</si>
  <si>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</si>
  <si>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</si>
  <si>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</si>
  <si>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</si>
  <si>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</si>
  <si>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</si>
  <si>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</si>
  <si>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</si>
  <si>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</si>
  <si>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</si>
  <si>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</si>
  <si>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</si>
  <si>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</si>
  <si>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</si>
  <si>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</si>
  <si>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</si>
  <si>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</si>
  <si>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</si>
  <si>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</si>
  <si>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</si>
  <si>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</si>
  <si>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</si>
  <si>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</si>
  <si>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</si>
  <si>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</si>
  <si>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</si>
  <si>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</si>
  <si>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</si>
  <si>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</si>
  <si>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</si>
  <si>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</si>
  <si>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</si>
  <si>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</si>
  <si>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</si>
  <si>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</si>
  <si>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</si>
  <si>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</si>
  <si>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</si>
  <si>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</si>
  <si>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</si>
  <si>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</si>
  <si>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</si>
  <si>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</si>
  <si>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</si>
  <si>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</si>
  <si>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</si>
  <si>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</si>
  <si>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</si>
  <si>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</si>
  <si>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</si>
  <si>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</si>
  <si>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</si>
  <si>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</si>
  <si>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</si>
  <si>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</si>
  <si>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</si>
  <si>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</si>
  <si>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</si>
  <si>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</si>
  <si>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</si>
  <si>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</si>
  <si>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</si>
  <si>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</si>
  <si>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</si>
  <si>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</si>
  <si>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</si>
  <si>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</si>
  <si>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</si>
  <si>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</si>
  <si>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</si>
  <si>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</si>
  <si>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</si>
  <si>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</si>
  <si>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</si>
  <si>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</si>
  <si>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</si>
  <si>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</si>
  <si>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</si>
  <si>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</si>
  <si>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</si>
  <si>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</si>
  <si>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</si>
  <si>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</si>
  <si>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</si>
  <si>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</si>
  <si>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</si>
  <si>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</si>
  <si>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</si>
  <si>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</si>
  <si>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</si>
  <si>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</si>
  <si>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</si>
  <si>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</si>
  <si>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</si>
  <si>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</si>
  <si>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</si>
  <si>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</si>
  <si>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</si>
  <si>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</si>
  <si>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</si>
  <si>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</si>
  <si>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</si>
  <si>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</si>
  <si>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</si>
  <si>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</si>
  <si>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</si>
  <si>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</si>
  <si>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</si>
  <si>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</si>
  <si>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</si>
  <si>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</si>
  <si>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</si>
  <si>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</si>
  <si>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</si>
  <si>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</si>
  <si>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</si>
  <si>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</si>
  <si>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</si>
  <si>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</si>
  <si>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</si>
  <si>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</si>
  <si>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</si>
  <si>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</si>
  <si>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</si>
  <si>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</si>
  <si>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</si>
  <si>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</si>
  <si>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</si>
  <si>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</si>
  <si>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</si>
  <si>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</si>
  <si>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</si>
  <si>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</si>
  <si>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</si>
  <si>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</si>
  <si>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</si>
  <si>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</si>
  <si>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</si>
  <si>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</si>
  <si>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</si>
  <si>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</si>
  <si>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</si>
  <si>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</si>
  <si>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</si>
  <si>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</si>
  <si>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</si>
  <si>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</si>
  <si>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</si>
  <si>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</si>
  <si>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</si>
  <si>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</si>
  <si>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</si>
  <si>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</si>
  <si>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</si>
  <si>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</si>
  <si>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</si>
  <si>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</si>
  <si>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</si>
  <si>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</si>
  <si>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</si>
  <si>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</si>
  <si>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</si>
  <si>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</si>
  <si>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</si>
  <si>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</si>
  <si>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</si>
  <si>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</si>
  <si>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</si>
  <si>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</si>
  <si>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</si>
  <si>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</si>
  <si>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</si>
  <si>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</si>
  <si>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</si>
  <si>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</si>
  <si>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</si>
  <si>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</si>
  <si>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</si>
  <si>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</si>
  <si>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</si>
  <si>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</si>
  <si>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</si>
  <si>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</si>
  <si>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</si>
  <si>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</si>
  <si>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</si>
  <si>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</si>
  <si>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</si>
  <si>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</si>
  <si>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</si>
  <si>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</si>
  <si>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</si>
  <si>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</si>
  <si>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</si>
  <si>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</si>
  <si>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</si>
  <si>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</si>
  <si>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</si>
  <si>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</si>
  <si>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</si>
  <si>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</si>
  <si>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</si>
  <si>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</si>
  <si>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</si>
  <si>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</si>
  <si>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</si>
  <si>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</si>
  <si>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</si>
  <si>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</si>
  <si>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</si>
  <si>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</si>
  <si>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</si>
  <si>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</si>
  <si>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</si>
  <si>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</si>
  <si>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</si>
  <si>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</si>
  <si>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</si>
  <si>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</si>
  <si>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</si>
  <si>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</si>
  <si>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</si>
  <si>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</si>
  <si>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</si>
  <si>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</si>
  <si>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</si>
  <si>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</si>
  <si>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</si>
  <si>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</si>
  <si>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</si>
  <si>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</si>
  <si>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</si>
  <si>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</si>
  <si>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</si>
  <si>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</si>
  <si>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</si>
  <si>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</si>
  <si>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</si>
  <si>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</si>
  <si>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</si>
  <si>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</si>
  <si>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</si>
  <si>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</si>
  <si>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</si>
  <si>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</si>
  <si>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</si>
  <si>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</si>
  <si>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</si>
  <si>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</si>
  <si>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</si>
  <si>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</si>
  <si>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</si>
  <si>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</si>
  <si>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</si>
  <si>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</si>
  <si>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</si>
  <si>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</si>
  <si>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</si>
  <si>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</si>
  <si>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</si>
  <si>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</si>
  <si>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</si>
  <si>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</si>
  <si>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</si>
  <si>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</si>
  <si>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</si>
  <si>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</si>
  <si>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</si>
  <si>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</si>
  <si>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</si>
  <si>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</si>
  <si>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</si>
  <si>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</si>
  <si>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</si>
  <si>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</si>
  <si>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</si>
  <si>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</si>
  <si>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</si>
  <si>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</si>
  <si>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</si>
  <si>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</si>
  <si>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</si>
  <si>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</si>
  <si>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</si>
  <si>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</si>
  <si>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</si>
  <si>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</si>
  <si>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</si>
  <si>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</si>
  <si>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</si>
  <si>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</si>
  <si>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</si>
  <si>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</si>
  <si>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</si>
  <si>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</si>
  <si>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</si>
  <si>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</si>
  <si>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</si>
  <si>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</si>
  <si>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</si>
  <si>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</si>
  <si>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</si>
  <si>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</si>
  <si>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</si>
  <si>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</si>
  <si>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</si>
  <si>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</si>
  <si>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</si>
  <si>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</si>
  <si>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</si>
  <si>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</si>
  <si>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</si>
  <si>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</si>
  <si>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</si>
  <si>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</si>
  <si>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</si>
  <si>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</si>
  <si>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</si>
  <si>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</si>
  <si>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</si>
  <si>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</si>
  <si>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</si>
  <si>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</si>
  <si>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</si>
  <si>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</si>
  <si>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</si>
  <si>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</si>
  <si>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</si>
  <si>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</si>
  <si>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</si>
  <si>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</si>
  <si>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</si>
  <si>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</si>
  <si>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</si>
  <si>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</si>
  <si>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</si>
  <si>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</si>
  <si>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</si>
  <si>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</si>
  <si>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</si>
  <si>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</si>
  <si>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</si>
  <si>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</si>
  <si>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</si>
  <si>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</si>
  <si>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</si>
  <si>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</si>
  <si>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</si>
  <si>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</si>
  <si>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</si>
  <si>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</si>
  <si>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</si>
  <si>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</si>
  <si>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</si>
  <si>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</si>
  <si>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</si>
  <si>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</si>
  <si>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</si>
  <si>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</si>
  <si>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</si>
  <si>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</si>
  <si>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</si>
  <si>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</si>
  <si>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</si>
  <si>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</si>
  <si>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</si>
  <si>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</si>
  <si>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</si>
  <si>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</si>
  <si>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</si>
  <si>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</si>
  <si>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</si>
  <si>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</si>
  <si>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</si>
  <si>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</si>
  <si>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</si>
  <si>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</si>
  <si>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</si>
  <si>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</si>
  <si>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</si>
  <si>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</si>
  <si>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</si>
  <si>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</si>
  <si>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</si>
  <si>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</si>
  <si>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</si>
  <si>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</si>
  <si>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</si>
  <si>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</si>
  <si>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</si>
  <si>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</si>
  <si>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</si>
  <si>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</si>
  <si>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</si>
  <si>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</si>
  <si>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</si>
  <si>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</si>
  <si>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</si>
  <si>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</si>
  <si>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</si>
  <si>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</si>
  <si>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</si>
  <si>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</si>
  <si>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</si>
  <si>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</si>
  <si>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</si>
  <si>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</si>
  <si>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</si>
  <si>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</si>
  <si>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</si>
  <si>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</si>
  <si>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</si>
  <si>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</si>
  <si>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</si>
  <si>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</si>
  <si>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</si>
  <si>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</si>
  <si>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</si>
  <si>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</si>
  <si>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</si>
  <si>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</si>
  <si>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</si>
  <si>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</si>
  <si>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</si>
  <si>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</si>
  <si>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</si>
  <si>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</si>
  <si>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</si>
  <si>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</si>
  <si>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</si>
  <si>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</si>
  <si>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</si>
  <si>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</si>
  <si>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</si>
  <si>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</si>
  <si>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</si>
  <si>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</si>
  <si>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</si>
  <si>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</si>
  <si>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</si>
  <si>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</si>
  <si>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</si>
  <si>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</si>
  <si>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</si>
  <si>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</si>
  <si>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</si>
  <si>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</si>
  <si>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</si>
  <si>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</si>
  <si>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</si>
  <si>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</si>
  <si>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</si>
  <si>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</si>
  <si>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</si>
  <si>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</si>
  <si>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</si>
  <si>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</si>
  <si>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</si>
  <si>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</si>
  <si>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</si>
  <si>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</si>
  <si>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</si>
  <si>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</si>
  <si>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</si>
  <si>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</si>
  <si>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</si>
  <si>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</si>
  <si>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</si>
  <si>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</si>
  <si>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</si>
  <si>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</si>
  <si>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</si>
  <si>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</si>
  <si>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</si>
  <si>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</si>
  <si>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</si>
  <si>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</si>
  <si>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</si>
  <si>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</si>
  <si>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</si>
  <si>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</si>
  <si>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</si>
  <si>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</si>
  <si>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</si>
  <si>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</si>
  <si>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</si>
  <si>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</si>
  <si>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</si>
  <si>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</si>
  <si>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</si>
  <si>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</si>
  <si>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</si>
  <si>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</si>
  <si>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</si>
  <si>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</si>
  <si>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</si>
  <si>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</si>
  <si>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</si>
  <si>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</si>
  <si>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</si>
  <si>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</si>
  <si>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</si>
  <si>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</si>
  <si>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</si>
  <si>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</si>
  <si>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</si>
  <si>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</si>
  <si>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</si>
  <si>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</si>
  <si>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</si>
  <si>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</si>
  <si>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</si>
  <si>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</si>
  <si>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</si>
  <si>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</si>
  <si>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</si>
  <si>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</si>
  <si>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</si>
  <si>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</si>
  <si>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</si>
  <si>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</si>
  <si>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</si>
  <si>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</si>
  <si>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</si>
  <si>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</si>
  <si>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</si>
  <si>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</si>
  <si>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</si>
  <si>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</si>
  <si>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</si>
  <si>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</si>
  <si>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</si>
  <si>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</si>
  <si>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</si>
  <si>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</si>
  <si>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</si>
  <si>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</si>
  <si>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</si>
  <si>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</si>
  <si>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</si>
  <si>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</si>
  <si>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</si>
  <si>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</si>
  <si>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</si>
  <si>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</si>
  <si>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</si>
  <si>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</si>
  <si>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</si>
  <si>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</si>
  <si>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</si>
  <si>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</si>
  <si>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</si>
  <si>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</si>
  <si>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</si>
  <si>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</si>
  <si>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</si>
  <si>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</si>
  <si>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</si>
  <si>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</si>
  <si>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</si>
  <si>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</si>
  <si>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</si>
  <si>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</si>
  <si>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</si>
  <si>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</si>
  <si>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</si>
  <si>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</si>
  <si>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</si>
  <si>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</si>
  <si>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</si>
  <si>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</si>
  <si>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</si>
  <si>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</si>
  <si>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</si>
  <si>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</si>
  <si>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</si>
  <si>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</si>
  <si>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</si>
  <si>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</si>
  <si>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</si>
  <si>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</si>
  <si>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</si>
  <si>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</si>
  <si>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</si>
  <si>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</si>
  <si>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</si>
  <si>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</si>
  <si>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</si>
  <si>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</si>
  <si>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</si>
  <si>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</si>
  <si>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</si>
  <si>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</si>
  <si>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</si>
  <si>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</si>
  <si>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</si>
  <si>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</si>
  <si>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</si>
  <si>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</si>
  <si>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</si>
  <si>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</si>
  <si>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</si>
  <si>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</si>
  <si>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</si>
  <si>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</si>
  <si>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</si>
  <si>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</si>
  <si>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</si>
  <si>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</si>
  <si>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</si>
  <si>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</si>
  <si>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</si>
  <si>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</si>
  <si>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</si>
  <si>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</si>
  <si>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</si>
  <si>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</si>
  <si>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</si>
  <si>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</si>
  <si>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</si>
  <si>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</si>
  <si>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</si>
  <si>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</si>
  <si>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</si>
  <si>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</si>
  <si>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</si>
  <si>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</si>
  <si>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</si>
  <si>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</si>
  <si>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</si>
  <si>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</si>
  <si>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</si>
  <si>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</si>
  <si>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</si>
  <si>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</si>
  <si>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</si>
  <si>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</si>
  <si>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</si>
  <si>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</si>
  <si>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</si>
  <si>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</si>
  <si>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</si>
  <si>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</si>
  <si>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</si>
  <si>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</si>
  <si>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</si>
  <si>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</si>
  <si>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</si>
  <si>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</si>
  <si>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</si>
  <si>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</si>
  <si>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</si>
  <si>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</si>
  <si>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</si>
  <si>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</si>
  <si>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</si>
  <si>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</si>
  <si>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</si>
  <si>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</si>
  <si>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</si>
  <si>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</si>
  <si>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</si>
  <si>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</si>
  <si>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</si>
  <si>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</si>
  <si>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</si>
  <si>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</si>
  <si>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</si>
  <si>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</si>
  <si>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</si>
  <si>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</si>
  <si>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</si>
  <si>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</si>
  <si>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</si>
  <si>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</si>
  <si>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</si>
  <si>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</si>
  <si>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</si>
  <si>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</si>
  <si>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</si>
  <si>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</si>
  <si>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</si>
  <si>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</si>
  <si>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</si>
  <si>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</si>
  <si>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</si>
  <si>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</si>
  <si>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</si>
  <si>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</si>
  <si>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</si>
  <si>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</si>
  <si>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</si>
  <si>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</si>
  <si>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</si>
  <si>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</si>
  <si>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</si>
  <si>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</si>
  <si>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</si>
  <si>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</si>
  <si>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</si>
  <si>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</si>
  <si>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</si>
  <si>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</si>
  <si>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</si>
  <si>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</si>
  <si>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</si>
  <si>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</si>
  <si>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</si>
  <si>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</si>
  <si>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</si>
  <si>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</si>
  <si>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</si>
  <si>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</si>
  <si>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</si>
  <si>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</si>
  <si>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</si>
  <si>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</si>
  <si>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</si>
  <si>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</si>
  <si>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</si>
  <si>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</si>
  <si>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</si>
  <si>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</si>
  <si>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</si>
  <si>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</si>
  <si>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</si>
  <si>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</si>
  <si>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</si>
  <si>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</si>
  <si>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</si>
  <si>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</si>
  <si>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</si>
  <si>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</si>
  <si>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</si>
  <si>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</si>
  <si>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</si>
  <si>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</si>
  <si>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</si>
  <si>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</si>
  <si>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</si>
  <si>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</si>
  <si>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</si>
  <si>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</si>
  <si>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</si>
  <si>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</si>
  <si>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</si>
  <si>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</si>
  <si>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</si>
  <si>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</si>
  <si>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</si>
  <si>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</si>
  <si>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</si>
  <si>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</si>
  <si>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</si>
  <si>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</si>
  <si>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</si>
  <si>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</si>
  <si>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</si>
  <si>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</si>
  <si>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</si>
  <si>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</si>
  <si>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</si>
  <si>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</si>
  <si>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</si>
  <si>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</si>
  <si>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</si>
  <si>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</si>
  <si>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</si>
  <si>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</si>
  <si>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</si>
  <si>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</si>
  <si>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</si>
  <si>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</si>
  <si>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</si>
  <si>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</si>
  <si>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</si>
  <si>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</si>
  <si>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</si>
  <si>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</si>
  <si>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</si>
  <si>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</si>
  <si>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</si>
  <si>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</si>
  <si>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</si>
  <si>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</si>
  <si>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</si>
  <si>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</si>
  <si>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</si>
  <si>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</si>
  <si>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</si>
  <si>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</si>
  <si>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</si>
  <si>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</si>
  <si>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</si>
  <si>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</si>
  <si>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</si>
  <si>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</si>
  <si>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</si>
  <si>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</si>
  <si>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</si>
  <si>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</si>
  <si>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</si>
  <si>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</si>
  <si>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</si>
  <si>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</si>
  <si>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</si>
  <si>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</si>
  <si>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</si>
  <si>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</si>
  <si>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</si>
  <si>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</si>
  <si>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</si>
  <si>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</si>
  <si>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</si>
  <si>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</si>
  <si>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</si>
  <si>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</si>
  <si>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</si>
  <si>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</si>
  <si>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</si>
  <si>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</si>
  <si>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</si>
  <si>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</si>
  <si>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</si>
  <si>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</si>
  <si>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</si>
  <si>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</si>
  <si>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</si>
  <si>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</si>
  <si>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</si>
  <si>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</si>
  <si>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</si>
  <si>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</si>
  <si>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</si>
  <si>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</si>
  <si>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</si>
  <si>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</si>
  <si>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</si>
  <si>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</si>
  <si>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</si>
  <si>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</si>
  <si>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</si>
  <si>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</si>
  <si>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</si>
  <si>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</si>
  <si>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</si>
  <si>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</si>
  <si>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</si>
  <si>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</si>
  <si>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</si>
  <si>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</si>
  <si>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</si>
  <si>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</si>
  <si>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</si>
  <si>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</si>
  <si>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</si>
  <si>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</si>
  <si>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</si>
  <si>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</si>
  <si>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</si>
  <si>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</si>
  <si>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</si>
  <si>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</si>
  <si>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</si>
  <si>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</si>
  <si>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</si>
  <si>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</si>
  <si>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</si>
  <si>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</si>
  <si>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</si>
  <si>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</si>
  <si>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</si>
  <si>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</si>
  <si>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</si>
  <si>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</si>
  <si>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</si>
  <si>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</si>
  <si>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</si>
  <si>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</si>
  <si>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</si>
  <si>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</si>
  <si>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</si>
  <si>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</si>
  <si>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</si>
  <si>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</si>
  <si>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</si>
  <si>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</si>
  <si>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</si>
  <si>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</si>
  <si>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</si>
  <si>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</si>
  <si>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</si>
  <si>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</si>
  <si>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</si>
  <si>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</si>
  <si>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</si>
  <si>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</si>
  <si>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</si>
  <si>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</si>
  <si>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</si>
  <si>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</si>
  <si>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</si>
  <si>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</si>
  <si>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</si>
  <si>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</si>
  <si>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</si>
  <si>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</si>
  <si>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</si>
  <si>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</si>
  <si>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</si>
  <si>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</si>
  <si>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</si>
  <si>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</si>
  <si>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</si>
  <si>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</si>
  <si>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</si>
  <si>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</si>
  <si>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</si>
  <si>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</si>
  <si>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</si>
  <si>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</si>
  <si>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</si>
  <si>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</si>
  <si>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</si>
  <si>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</si>
  <si>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</si>
  <si>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</si>
  <si>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</si>
  <si>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</si>
  <si>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</si>
  <si>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</si>
  <si>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</si>
  <si>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</si>
  <si>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</si>
  <si>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</si>
  <si>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</si>
  <si>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</si>
  <si>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</si>
  <si>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</si>
  <si>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</si>
  <si>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</si>
  <si>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</si>
  <si>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</si>
  <si>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</si>
  <si>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</si>
  <si>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</si>
  <si>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</si>
  <si>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</si>
  <si>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</si>
  <si>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</si>
  <si>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</si>
  <si>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</si>
  <si>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</si>
  <si>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</si>
  <si>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</si>
  <si>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</si>
  <si>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</si>
  <si>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</si>
  <si>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</si>
  <si>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</si>
  <si>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</si>
  <si>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</si>
  <si>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</si>
  <si>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</si>
  <si>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</si>
  <si>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</si>
  <si>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</si>
  <si>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</si>
  <si>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</si>
  <si>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</si>
  <si>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</si>
  <si>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</si>
  <si>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</si>
  <si>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</si>
  <si>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</si>
  <si>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</si>
  <si>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</si>
  <si>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</si>
  <si>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</si>
  <si>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</si>
  <si>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</si>
  <si>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</si>
  <si>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</si>
  <si>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</si>
  <si>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</si>
  <si>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</si>
  <si>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</si>
  <si>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</si>
  <si>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</si>
  <si>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</si>
  <si>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</si>
  <si>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</si>
  <si>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</si>
  <si>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</si>
  <si>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</si>
  <si>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</si>
  <si>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</si>
  <si>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</si>
  <si>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</si>
  <si>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</si>
  <si>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</si>
  <si>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</si>
  <si>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</si>
  <si>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</si>
  <si>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</si>
  <si>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</si>
  <si>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</si>
  <si>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</si>
  <si>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</si>
  <si>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</si>
  <si>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</si>
  <si>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</si>
  <si>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</si>
  <si>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</si>
  <si>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</si>
  <si>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</si>
  <si>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</si>
  <si>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</si>
  <si>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</si>
  <si>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</si>
  <si>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</si>
  <si>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</si>
  <si>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</si>
  <si>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</si>
  <si>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</si>
  <si>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</si>
  <si>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</si>
  <si>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</si>
  <si>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</si>
  <si>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</si>
  <si>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</si>
  <si>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</si>
  <si>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</si>
  <si>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</si>
  <si>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</si>
  <si>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</si>
  <si>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</si>
  <si>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</si>
  <si>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</si>
  <si>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</si>
  <si>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</si>
  <si>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</si>
  <si>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</si>
  <si>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</si>
  <si>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</si>
  <si>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</si>
  <si>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</si>
  <si>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</si>
  <si>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</si>
  <si>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</si>
  <si>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</si>
  <si>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</si>
  <si>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</si>
  <si>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</si>
  <si>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</si>
  <si>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</si>
  <si>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</si>
  <si>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</si>
  <si>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</si>
  <si>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</si>
  <si>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</si>
  <si>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</si>
  <si>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</si>
  <si>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</si>
  <si>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</si>
  <si>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</si>
  <si>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</si>
  <si>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</si>
  <si>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</si>
  <si>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</si>
  <si>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</si>
  <si>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</si>
  <si>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</si>
  <si>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</si>
  <si>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</si>
  <si>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</si>
  <si>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</si>
  <si>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</si>
  <si>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</si>
  <si>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</si>
  <si>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</si>
  <si>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</si>
  <si>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</si>
  <si>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</si>
  <si>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</si>
  <si>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</si>
  <si>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</si>
  <si>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</si>
  <si>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</si>
  <si>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</si>
  <si>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</si>
  <si>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</si>
  <si>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</si>
  <si>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</si>
  <si>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</si>
  <si>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</si>
  <si>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</si>
  <si>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</si>
  <si>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</si>
  <si>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</si>
  <si>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</si>
  <si>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</si>
  <si>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</si>
  <si>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</si>
  <si>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</si>
  <si>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</si>
  <si>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</si>
  <si>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</si>
  <si>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</si>
  <si>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</si>
  <si>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</si>
  <si>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</si>
  <si>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</si>
  <si>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</si>
  <si>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</si>
  <si>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</si>
  <si>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</si>
  <si>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</si>
  <si>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</si>
  <si>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</si>
  <si>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</si>
  <si>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</si>
  <si>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</si>
  <si>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</si>
  <si>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</si>
  <si>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</si>
  <si>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</si>
  <si>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</si>
  <si>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</si>
  <si>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</si>
  <si>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</si>
  <si>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</si>
  <si>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</si>
  <si>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</si>
  <si>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</si>
  <si>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</si>
  <si>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</si>
  <si>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</si>
  <si>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</si>
  <si>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</si>
  <si>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</si>
  <si>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</si>
  <si>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</si>
  <si>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</si>
  <si>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</si>
  <si>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</si>
  <si>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</si>
  <si>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</si>
  <si>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</si>
  <si>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</si>
  <si>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</si>
  <si>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</si>
  <si>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</si>
  <si>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</si>
  <si>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</si>
  <si>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</si>
  <si>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</si>
  <si>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</si>
  <si>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</si>
  <si>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</si>
  <si>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</si>
  <si>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</si>
  <si>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</si>
  <si>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</si>
  <si>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</si>
  <si>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</si>
  <si>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</si>
  <si>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</si>
  <si>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</si>
  <si>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</si>
  <si>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</si>
  <si>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</si>
  <si>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</si>
  <si>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</si>
  <si>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</si>
  <si>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</si>
  <si>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</si>
  <si>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</si>
  <si>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</si>
  <si>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</si>
  <si>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</si>
  <si>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</si>
  <si>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</si>
  <si>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</si>
  <si>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</si>
  <si>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</si>
  <si>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</si>
  <si>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</si>
  <si>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</si>
  <si>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</si>
  <si>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</si>
  <si>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</si>
  <si>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</si>
  <si>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</si>
  <si>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</si>
  <si>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</si>
  <si>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</si>
  <si>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</si>
  <si>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</si>
  <si>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</si>
  <si>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</si>
  <si>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</si>
  <si>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</si>
  <si>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</si>
  <si>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</si>
  <si>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</si>
  <si>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</si>
  <si>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</si>
  <si>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</si>
  <si>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</si>
  <si>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</si>
  <si>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</si>
  <si>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</si>
  <si>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</si>
  <si>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</si>
  <si>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</si>
  <si>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</si>
  <si>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</si>
  <si>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</si>
  <si>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</si>
  <si>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</si>
  <si>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</si>
  <si>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</si>
  <si>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</si>
  <si>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</si>
  <si>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</si>
  <si>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</si>
  <si>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</si>
  <si>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</si>
  <si>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</si>
  <si>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</si>
  <si>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</si>
  <si>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</si>
  <si>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</si>
  <si>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</si>
  <si>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</si>
  <si>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</si>
  <si>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</si>
  <si>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</si>
  <si>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</si>
  <si>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</si>
  <si>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</si>
  <si>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</si>
  <si>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</si>
  <si>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</si>
  <si>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</si>
  <si>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</si>
  <si>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</si>
  <si>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</si>
  <si>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</si>
  <si>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</si>
  <si>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</si>
  <si>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</si>
  <si>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</si>
  <si>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</si>
  <si>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</si>
  <si>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</si>
  <si>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</si>
  <si>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</si>
  <si>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</si>
  <si>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</si>
  <si>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</si>
  <si>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</si>
  <si>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</si>
  <si>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</si>
  <si>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</si>
  <si>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</si>
  <si>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</si>
  <si>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</si>
  <si>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</si>
  <si>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</si>
  <si>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</si>
  <si>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</si>
  <si>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</si>
  <si>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</si>
  <si>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</si>
  <si>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</si>
  <si>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</si>
  <si>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</si>
  <si>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</si>
  <si>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</si>
  <si>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</si>
  <si>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</si>
  <si>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</si>
  <si>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</si>
  <si>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</si>
  <si>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</si>
  <si>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</si>
  <si>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</si>
  <si>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</si>
  <si>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</si>
  <si>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</si>
  <si>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</si>
  <si>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</si>
  <si>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</si>
  <si>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</si>
  <si>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</si>
  <si>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</si>
  <si>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</si>
  <si>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</si>
  <si>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</si>
  <si>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</si>
  <si>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</si>
  <si>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</si>
  <si>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</si>
  <si>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</si>
  <si>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</si>
  <si>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</si>
  <si>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</si>
  <si>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</si>
  <si>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</si>
  <si>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</si>
  <si>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</si>
  <si>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</si>
  <si>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</si>
  <si>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</si>
  <si>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</si>
  <si>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</si>
  <si>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</si>
  <si>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</si>
  <si>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</si>
  <si>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</si>
  <si>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</si>
  <si>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</si>
  <si>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</si>
  <si>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</si>
  <si>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</si>
  <si>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</si>
  <si>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</si>
  <si>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</si>
  <si>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</si>
  <si>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</si>
  <si>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</si>
  <si>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</si>
  <si>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</si>
  <si>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</si>
  <si>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</si>
  <si>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</si>
  <si>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</si>
  <si>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</si>
  <si>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</si>
  <si>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</si>
  <si>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</si>
  <si>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</si>
  <si>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</si>
  <si>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</si>
  <si>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</si>
  <si>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</si>
  <si>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</si>
  <si>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</si>
  <si>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</si>
  <si>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</si>
  <si>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</si>
  <si>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</si>
  <si>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</si>
  <si>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</si>
  <si>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</si>
  <si>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</si>
  <si>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</si>
  <si>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</si>
  <si>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</si>
  <si>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</si>
  <si>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</si>
  <si>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</si>
  <si>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</si>
  <si>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</si>
  <si>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</si>
  <si>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</si>
  <si>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</si>
  <si>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</si>
  <si>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</si>
  <si>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</si>
  <si>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</si>
  <si>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</si>
  <si>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</si>
  <si>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</si>
  <si>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</si>
  <si>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</si>
  <si>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</si>
  <si>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</si>
  <si>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</si>
  <si>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</si>
  <si>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</si>
  <si>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</si>
  <si>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</si>
  <si>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</si>
  <si>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</si>
  <si>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</si>
  <si>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</si>
  <si>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</si>
  <si>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</si>
  <si>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</si>
  <si>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</si>
  <si>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</si>
  <si>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</si>
  <si>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</si>
  <si>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</si>
  <si>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</si>
  <si>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</si>
  <si>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</si>
  <si>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</si>
  <si>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</si>
  <si>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</si>
  <si>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</si>
  <si>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</si>
  <si>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</si>
  <si>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</si>
  <si>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</si>
  <si>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</si>
  <si>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</si>
  <si>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</si>
  <si>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</si>
  <si>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</si>
  <si>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</si>
  <si>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</si>
  <si>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</si>
  <si>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</si>
  <si>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</si>
  <si>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</si>
  <si>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</si>
  <si>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</si>
  <si>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</si>
  <si>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</si>
  <si>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</si>
  <si>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</si>
  <si>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</si>
  <si>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</si>
  <si>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</si>
  <si>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</si>
  <si>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</si>
  <si>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</si>
  <si>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</si>
  <si>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</si>
  <si>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</si>
  <si>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</si>
  <si>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</si>
  <si>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</si>
  <si>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</si>
  <si>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</si>
  <si>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</si>
  <si>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</si>
  <si>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</si>
  <si>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</si>
  <si>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</si>
  <si>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</si>
  <si>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</si>
  <si>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</si>
  <si>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</si>
  <si>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</si>
  <si>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</si>
  <si>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</si>
  <si>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</si>
  <si>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</si>
  <si>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</si>
  <si>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</si>
  <si>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</si>
  <si>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</si>
  <si>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</si>
  <si>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</si>
  <si>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</si>
  <si>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</si>
  <si>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</si>
  <si>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</si>
  <si>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</si>
  <si>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</si>
  <si>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</si>
  <si>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</si>
  <si>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</si>
  <si>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</si>
  <si>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</si>
  <si>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</si>
  <si>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</si>
  <si>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</si>
  <si>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</si>
  <si>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</si>
  <si>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</si>
  <si>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</si>
  <si>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</si>
  <si>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</si>
  <si>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</si>
  <si>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</si>
  <si>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</si>
  <si>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</si>
  <si>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</si>
  <si>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</si>
  <si>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</si>
  <si>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</si>
  <si>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</si>
  <si>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</si>
  <si>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</si>
  <si>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</si>
  <si>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</si>
  <si>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</si>
  <si>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</si>
  <si>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</si>
  <si>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</si>
  <si>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</si>
  <si>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</si>
  <si>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</si>
  <si>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</si>
  <si>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</si>
  <si>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</si>
  <si>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</si>
  <si>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</si>
  <si>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</si>
  <si>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</si>
  <si>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</si>
  <si>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</si>
  <si>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</si>
  <si>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</si>
  <si>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</si>
  <si>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</si>
  <si>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</si>
  <si>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</si>
  <si>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</si>
  <si>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</si>
  <si>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</si>
  <si>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</si>
  <si>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</si>
  <si>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</si>
  <si>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</si>
  <si>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</si>
  <si>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</si>
  <si>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</si>
  <si>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</si>
  <si>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</si>
  <si>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</si>
  <si>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</si>
  <si>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</si>
  <si>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</si>
  <si>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</si>
  <si>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</si>
  <si>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</si>
  <si>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</si>
  <si>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</si>
  <si>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</si>
  <si>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</si>
  <si>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</si>
  <si>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</si>
  <si>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</si>
  <si>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</si>
  <si>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</si>
  <si>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</si>
  <si>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</si>
  <si>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</si>
  <si>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</si>
  <si>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</si>
  <si>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</si>
  <si>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</si>
  <si>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</si>
  <si>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</si>
  <si>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</si>
  <si>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</si>
  <si>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</si>
  <si>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</si>
  <si>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</si>
  <si>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</si>
  <si>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</si>
  <si>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</si>
  <si>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</si>
  <si>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</si>
  <si>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</si>
  <si>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</si>
  <si>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</si>
  <si>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</si>
  <si>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</si>
  <si>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</si>
  <si>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</si>
  <si>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</si>
  <si>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</si>
  <si>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</si>
  <si>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</si>
  <si>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</si>
  <si>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</si>
  <si>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</si>
  <si>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</si>
  <si>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</si>
  <si>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</si>
  <si>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</si>
  <si>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</si>
  <si>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</si>
  <si>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</si>
  <si>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</si>
  <si>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</si>
  <si>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</si>
  <si>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</si>
  <si>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</si>
  <si>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</si>
  <si>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</si>
  <si>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</si>
  <si>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</si>
  <si>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</si>
  <si>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</si>
  <si>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</si>
  <si>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</si>
  <si>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</si>
  <si>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</si>
  <si>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</si>
  <si>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</si>
  <si>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</si>
  <si>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</si>
  <si>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</si>
  <si>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</si>
  <si>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</si>
  <si>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</si>
  <si>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</si>
  <si>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</si>
  <si>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</si>
  <si>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</si>
  <si>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</si>
  <si>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</si>
  <si>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</si>
  <si>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</si>
  <si>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</si>
  <si>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</si>
  <si>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</si>
  <si>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</si>
  <si>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</si>
  <si>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</si>
  <si>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</si>
  <si>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</si>
  <si>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</si>
  <si>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</si>
  <si>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</si>
  <si>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</si>
  <si>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</si>
  <si>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</si>
  <si>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</si>
  <si>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</si>
  <si>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</si>
  <si>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</si>
  <si>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</si>
  <si>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</si>
  <si>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</si>
  <si>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</si>
  <si>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</si>
  <si>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</si>
  <si>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</si>
  <si>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</si>
  <si>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</si>
  <si>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</si>
  <si>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</si>
  <si>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</si>
  <si>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</si>
  <si>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</si>
  <si>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</si>
  <si>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</si>
  <si>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</si>
  <si>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</si>
  <si>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</si>
  <si>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</si>
  <si>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</si>
  <si>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</si>
  <si>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</si>
  <si>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</si>
  <si>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</si>
  <si>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</si>
  <si>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</si>
  <si>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</si>
  <si>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</si>
  <si>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</si>
  <si>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</si>
  <si>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</si>
  <si>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</si>
  <si>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</si>
  <si>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</si>
  <si>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</si>
  <si>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</si>
  <si>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</si>
  <si>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</si>
  <si>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</si>
  <si>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</si>
  <si>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</si>
  <si>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</si>
  <si>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</si>
  <si>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</si>
  <si>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</si>
  <si>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</si>
  <si>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</si>
  <si>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</si>
  <si>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</si>
  <si>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</si>
  <si>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</si>
  <si>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</si>
  <si>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</si>
  <si>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</si>
  <si>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</si>
  <si>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</si>
  <si>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</si>
  <si>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</si>
  <si>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</si>
  <si>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</si>
  <si>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</si>
  <si>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</si>
  <si>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</si>
  <si>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</si>
  <si>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</si>
  <si>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</si>
  <si>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</si>
  <si>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</si>
  <si>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</si>
  <si>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</si>
  <si>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</si>
  <si>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</si>
  <si>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</si>
  <si>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</si>
  <si>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</si>
  <si>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</si>
  <si>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</si>
  <si>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</si>
  <si>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</si>
  <si>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</si>
  <si>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</si>
  <si>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</si>
  <si>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</si>
  <si>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</si>
  <si>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</si>
  <si>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</si>
  <si>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</si>
  <si>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</si>
  <si>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</si>
  <si>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</si>
  <si>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</si>
  <si>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</si>
  <si>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</si>
  <si>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</si>
  <si>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</si>
  <si>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</si>
  <si>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</si>
  <si>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</si>
  <si>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</si>
  <si>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</si>
  <si>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</si>
  <si>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</si>
  <si>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</si>
  <si>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</si>
  <si>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</si>
  <si>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</si>
  <si>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</si>
  <si>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</si>
  <si>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</si>
  <si>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</si>
  <si>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</si>
  <si>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</si>
  <si>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</si>
  <si>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</si>
  <si>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</si>
  <si>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</si>
  <si>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</si>
  <si>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</si>
  <si>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</si>
  <si>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</si>
  <si>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</si>
  <si>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</si>
  <si>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</si>
  <si>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</si>
  <si>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</si>
  <si>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</si>
  <si>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</si>
  <si>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</si>
  <si>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</si>
  <si>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</si>
  <si>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</si>
  <si>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</si>
  <si>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</si>
  <si>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</si>
  <si>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</si>
  <si>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</si>
  <si>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</si>
  <si>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</si>
  <si>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</si>
  <si>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</si>
  <si>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</si>
  <si>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</si>
  <si>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</si>
  <si>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</si>
  <si>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</si>
  <si>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</si>
  <si>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</si>
  <si>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</si>
  <si>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</si>
  <si>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</si>
  <si>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</si>
  <si>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</si>
  <si>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</si>
  <si>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</si>
  <si>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</si>
  <si>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</si>
  <si>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</si>
  <si>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</si>
  <si>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</si>
  <si>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</si>
  <si>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</si>
  <si>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</si>
  <si>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</si>
  <si>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</si>
  <si>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</si>
  <si>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</si>
  <si>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</si>
  <si>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</si>
  <si>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</si>
  <si>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</si>
  <si>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</si>
  <si>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</si>
  <si>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</si>
  <si>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</si>
  <si>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</si>
  <si>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</si>
  <si>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</si>
  <si>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</si>
  <si>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</si>
  <si>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</si>
  <si>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</si>
  <si>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</si>
  <si>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</si>
  <si>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</si>
  <si>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</si>
  <si>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</si>
  <si>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</si>
  <si>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</si>
  <si>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</si>
  <si>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</si>
  <si>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</si>
  <si>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</si>
  <si>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</si>
  <si>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</si>
  <si>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</si>
  <si>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</si>
  <si>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</si>
  <si>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</si>
  <si>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</si>
  <si>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</si>
  <si>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</si>
  <si>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</si>
  <si>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</si>
  <si>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</si>
  <si>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</si>
  <si>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</si>
  <si>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</si>
  <si>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</si>
  <si>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</si>
  <si>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</si>
  <si>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</si>
  <si>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</si>
  <si>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</si>
  <si>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</si>
  <si>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</si>
  <si>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</si>
  <si>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</si>
  <si>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</si>
  <si>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</si>
  <si>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</si>
  <si>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</si>
  <si>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</si>
  <si>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</si>
  <si>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</si>
  <si>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</si>
  <si>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</si>
  <si>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</si>
  <si>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</si>
  <si>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</si>
  <si>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</si>
  <si>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</si>
  <si>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</si>
  <si>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</si>
  <si>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</si>
  <si>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</si>
  <si>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</si>
  <si>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</si>
  <si>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</si>
  <si>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</si>
  <si>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</si>
  <si>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</si>
  <si>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</si>
  <si>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</si>
  <si>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</si>
  <si>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</si>
  <si>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</si>
  <si>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</si>
  <si>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</si>
  <si>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</si>
  <si>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</si>
  <si>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</si>
  <si>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</si>
  <si>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</si>
  <si>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</si>
  <si>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</si>
  <si>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</si>
  <si>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</si>
  <si>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</si>
  <si>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</si>
  <si>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</si>
  <si>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</si>
  <si>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</si>
  <si>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</si>
  <si>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</si>
  <si>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</si>
  <si>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</si>
  <si>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</si>
  <si>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</si>
  <si>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</si>
  <si>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</si>
  <si>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</si>
  <si>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</si>
  <si>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</si>
  <si>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</si>
  <si>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</si>
  <si>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</si>
  <si>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</si>
  <si>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</si>
  <si>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</si>
  <si>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</si>
  <si>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</si>
  <si>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</si>
  <si>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</si>
  <si>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</si>
  <si>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</si>
  <si>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</si>
  <si>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</si>
  <si>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</si>
  <si>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</si>
  <si>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</si>
  <si>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</si>
  <si>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</si>
  <si>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</si>
  <si>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</si>
  <si>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</si>
  <si>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</si>
  <si>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</si>
  <si>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</si>
  <si>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</si>
  <si>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</si>
  <si>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</si>
  <si>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</si>
  <si>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</si>
  <si>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</si>
  <si>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</si>
  <si>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</si>
  <si>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</si>
  <si>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</si>
  <si>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</si>
  <si>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</si>
  <si>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</si>
  <si>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</si>
  <si>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</si>
  <si>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</si>
  <si>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</si>
  <si>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</si>
  <si>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</si>
  <si>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</si>
  <si>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</si>
  <si>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</si>
  <si>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</si>
  <si>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</si>
  <si>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</si>
  <si>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</si>
  <si>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</si>
  <si>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</si>
  <si>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</si>
  <si>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</si>
  <si>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</si>
  <si>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</si>
  <si>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</si>
  <si>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</si>
  <si>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</si>
  <si>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</si>
  <si>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</si>
  <si>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</si>
  <si>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</si>
  <si>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</si>
  <si>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</si>
  <si>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</si>
  <si>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</si>
  <si>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</si>
  <si>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</si>
  <si>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</si>
  <si>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</si>
  <si>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</si>
  <si>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</si>
  <si>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</si>
  <si>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</si>
  <si>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</si>
  <si>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</si>
  <si>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</si>
  <si>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</si>
  <si>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</si>
  <si>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</si>
  <si>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</si>
  <si>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</si>
  <si>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</si>
  <si>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</si>
  <si>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</si>
  <si>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</si>
  <si>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</si>
  <si>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</si>
  <si>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</si>
  <si>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</si>
  <si>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</si>
  <si>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</si>
  <si>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</si>
  <si>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</si>
  <si>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</si>
  <si>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</si>
  <si>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</si>
  <si>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</si>
  <si>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</si>
  <si>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</si>
  <si>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</si>
  <si>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</si>
  <si>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</si>
  <si>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</si>
  <si>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</si>
  <si>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</si>
  <si>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</si>
  <si>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</si>
  <si>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</si>
  <si>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</si>
  <si>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</si>
  <si>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</si>
  <si>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</si>
  <si>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</si>
  <si>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</si>
  <si>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</si>
  <si>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</si>
  <si>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</si>
  <si>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</si>
  <si>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</si>
  <si>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</si>
  <si>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</si>
  <si>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</si>
  <si>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</si>
  <si>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</si>
  <si>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</si>
  <si>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</si>
  <si>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</si>
  <si>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</si>
  <si>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</si>
  <si>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</si>
  <si>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</si>
  <si>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</si>
  <si>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</si>
  <si>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</si>
  <si>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</si>
  <si>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</si>
  <si>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</si>
  <si>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</si>
  <si>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</si>
  <si>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</si>
  <si>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</si>
  <si>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</si>
  <si>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</si>
  <si>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</si>
  <si>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</si>
  <si>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</si>
  <si>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</si>
  <si>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</si>
  <si>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</si>
  <si>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</si>
  <si>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</si>
  <si>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</si>
  <si>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</si>
  <si>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</si>
  <si>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</si>
  <si>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</si>
  <si>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</si>
  <si>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</si>
  <si>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</si>
  <si>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</si>
  <si>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</si>
  <si>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</si>
  <si>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</si>
  <si>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</si>
  <si>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</si>
  <si>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</si>
  <si>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</si>
  <si>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</si>
  <si>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</si>
  <si>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</si>
  <si>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</si>
  <si>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</si>
  <si>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</si>
  <si>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</si>
  <si>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</si>
  <si>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</si>
  <si>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</si>
  <si>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</si>
  <si>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</si>
  <si>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</si>
  <si>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</si>
  <si>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</si>
  <si>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</si>
  <si>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</si>
  <si>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</si>
  <si>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</si>
  <si>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</si>
  <si>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</si>
  <si>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</si>
  <si>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</si>
  <si>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</si>
  <si>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</si>
  <si>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</si>
  <si>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</si>
  <si>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</si>
  <si>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</si>
  <si>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</si>
  <si>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</si>
  <si>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</si>
  <si>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</si>
  <si>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</si>
  <si>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</si>
  <si>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</si>
  <si>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</si>
  <si>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</si>
  <si>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</si>
  <si>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</si>
  <si>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</si>
  <si>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</si>
  <si>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</si>
  <si>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</si>
  <si>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</si>
  <si>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</si>
  <si>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</si>
  <si>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</si>
  <si>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</si>
  <si>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</si>
  <si>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</si>
  <si>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</si>
  <si>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</si>
  <si>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</si>
  <si>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</si>
  <si>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</si>
  <si>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</si>
  <si>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</si>
  <si>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</si>
  <si>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</si>
  <si>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</si>
  <si>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</si>
  <si>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</si>
  <si>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</si>
  <si>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</si>
  <si>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</si>
  <si>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</si>
  <si>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</si>
  <si>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</si>
  <si>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</si>
  <si>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</si>
  <si>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</si>
  <si>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</si>
  <si>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</si>
  <si>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</si>
  <si>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</si>
  <si>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</si>
  <si>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</si>
  <si>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</si>
  <si>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</si>
  <si>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</si>
  <si>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</si>
  <si>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</si>
  <si>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</si>
  <si>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</si>
  <si>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</si>
  <si>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</si>
  <si>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</si>
  <si>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</si>
  <si>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</si>
  <si>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</si>
  <si>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</si>
  <si>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</si>
  <si>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</si>
  <si>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</si>
  <si>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</si>
  <si>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</si>
  <si>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</si>
  <si>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</si>
  <si>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</si>
  <si>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</si>
  <si>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</si>
  <si>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</si>
  <si>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</si>
  <si>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</si>
  <si>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</si>
  <si>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</si>
  <si>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</si>
  <si>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</si>
  <si>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</si>
  <si>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</si>
  <si>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</si>
  <si>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</si>
  <si>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</si>
  <si>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</si>
  <si>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</si>
  <si>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</si>
  <si>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</si>
  <si>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</si>
  <si>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</si>
  <si>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</si>
  <si>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</si>
  <si>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</si>
  <si>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</si>
  <si>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</si>
  <si>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</si>
  <si>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</si>
  <si>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</si>
  <si>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</si>
  <si>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</si>
  <si>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</si>
  <si>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</si>
  <si>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</si>
  <si>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</si>
  <si>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</si>
  <si>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</si>
  <si>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</si>
  <si>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</si>
  <si>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</si>
  <si>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</si>
  <si>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</si>
  <si>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</si>
  <si>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</si>
  <si>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</si>
  <si>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</si>
  <si>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</si>
  <si>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</si>
  <si>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</si>
  <si>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</si>
  <si>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</si>
  <si>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</si>
  <si>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</si>
  <si>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</si>
  <si>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</si>
  <si>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</si>
  <si>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</si>
  <si>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</si>
  <si>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</si>
  <si>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</si>
  <si>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</si>
  <si>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</si>
  <si>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</si>
  <si>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</si>
  <si>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</si>
  <si>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</si>
  <si>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</si>
  <si>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</si>
  <si>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</si>
  <si>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</si>
  <si>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</si>
  <si>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</si>
  <si>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</si>
  <si>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</si>
  <si>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</si>
  <si>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</si>
  <si>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</si>
  <si>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</si>
  <si>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</si>
  <si>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</si>
  <si>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</si>
  <si>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</si>
  <si>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</si>
  <si>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</si>
  <si>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</si>
  <si>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</si>
  <si>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</si>
  <si>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</si>
  <si>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</si>
  <si>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</si>
  <si>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</si>
  <si>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</si>
  <si>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</si>
  <si>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</si>
  <si>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</si>
  <si>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</si>
  <si>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</si>
  <si>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</si>
  <si>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</si>
  <si>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</si>
  <si>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</si>
  <si>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</si>
  <si>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</si>
  <si>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</si>
  <si>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</si>
  <si>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</si>
  <si>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</si>
  <si>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</si>
  <si>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</si>
  <si>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</si>
  <si>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</si>
  <si>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</si>
  <si>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</si>
  <si>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</si>
  <si>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</si>
  <si>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</si>
  <si>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</si>
  <si>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</si>
  <si>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</si>
  <si>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</si>
  <si>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</si>
  <si>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</si>
  <si>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</si>
  <si>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</si>
  <si>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</si>
  <si>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</si>
  <si>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</si>
  <si>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</si>
  <si>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</si>
  <si>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</si>
  <si>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</si>
  <si>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</si>
  <si>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</si>
  <si>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</si>
  <si>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</si>
  <si>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</si>
  <si>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</si>
  <si>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</si>
  <si>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</si>
  <si>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</si>
  <si>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</si>
  <si>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</si>
  <si>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</si>
  <si>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</si>
  <si>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</si>
  <si>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</si>
  <si>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</si>
  <si>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</si>
  <si>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</si>
  <si>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</si>
  <si>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</si>
  <si>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</si>
  <si>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</si>
  <si>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</si>
  <si>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</si>
  <si>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</si>
  <si>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</si>
  <si>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</si>
  <si>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</si>
  <si>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</si>
  <si>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</si>
  <si>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</si>
  <si>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</si>
  <si>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</si>
  <si>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</si>
  <si>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</si>
  <si>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</si>
  <si>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</si>
  <si>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</si>
  <si>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</si>
  <si>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</si>
  <si>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</si>
  <si>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</si>
  <si>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</si>
  <si>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</si>
  <si>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</si>
  <si>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</si>
  <si>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</si>
  <si>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</si>
  <si>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</si>
  <si>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</si>
  <si>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</si>
  <si>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</si>
  <si>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</si>
  <si>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</si>
  <si>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</si>
  <si>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</si>
  <si>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</si>
  <si>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</si>
  <si>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</si>
  <si>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</si>
  <si>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</si>
  <si>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</si>
  <si>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</si>
  <si>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</si>
  <si>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</si>
  <si>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</si>
  <si>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</si>
  <si>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</si>
  <si>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</si>
  <si>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</si>
  <si>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</si>
  <si>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</si>
  <si>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</si>
  <si>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</si>
  <si>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</si>
  <si>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</si>
  <si>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</si>
  <si>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</si>
  <si>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</si>
  <si>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</si>
  <si>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</si>
  <si>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</si>
  <si>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</si>
  <si>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</si>
  <si>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</si>
  <si>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</si>
  <si>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</si>
  <si>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</si>
  <si>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</si>
  <si>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</si>
  <si>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</si>
  <si>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</si>
  <si>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</si>
  <si>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</si>
  <si>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</si>
  <si>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</si>
  <si>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</si>
  <si>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</si>
  <si>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</si>
  <si>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</si>
  <si>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</si>
  <si>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</si>
  <si>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</si>
  <si>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</si>
  <si>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</si>
  <si>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</si>
  <si>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</si>
  <si>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</si>
  <si>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</si>
  <si>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</si>
  <si>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</si>
  <si>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</si>
  <si>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</si>
  <si>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</si>
  <si>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</si>
  <si>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</si>
  <si>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</si>
  <si>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</si>
  <si>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</si>
  <si>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</si>
  <si>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</si>
  <si>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</si>
  <si>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</si>
  <si>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</si>
  <si>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</si>
  <si>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</si>
  <si>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</si>
  <si>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</si>
  <si>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</si>
  <si>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</si>
  <si>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</si>
  <si>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</si>
  <si>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</si>
  <si>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</si>
  <si>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</si>
  <si>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</si>
  <si>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</si>
  <si>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</si>
  <si>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</si>
  <si>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</si>
  <si>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</si>
  <si>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</si>
  <si>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</si>
  <si>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</si>
  <si>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</si>
  <si>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</si>
  <si>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</si>
  <si>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</si>
  <si>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</si>
  <si>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</si>
  <si>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</si>
  <si>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</si>
  <si>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</si>
  <si>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</si>
  <si>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</si>
  <si>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</si>
  <si>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</si>
  <si>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</si>
  <si>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</si>
  <si>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</si>
  <si>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</si>
  <si>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</si>
  <si>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</si>
  <si>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</si>
  <si>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</si>
  <si>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</si>
  <si>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</si>
  <si>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</si>
  <si>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</si>
  <si>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</si>
  <si>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</si>
  <si>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</si>
  <si>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</si>
  <si>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</si>
  <si>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</si>
  <si>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</si>
  <si>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</si>
  <si>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</si>
  <si>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</si>
  <si>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</si>
  <si>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</si>
  <si>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</si>
  <si>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</si>
  <si>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</si>
  <si>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</si>
  <si>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</si>
  <si>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</si>
  <si>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</si>
  <si>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</si>
  <si>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</si>
  <si>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</si>
  <si>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</si>
  <si>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</si>
  <si>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</si>
  <si>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</si>
  <si>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</si>
  <si>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</si>
  <si>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</si>
  <si>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</si>
  <si>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</si>
  <si>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</si>
  <si>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</si>
  <si>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</si>
  <si>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</si>
  <si>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</si>
  <si>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</si>
  <si>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</si>
  <si>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</si>
  <si>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</si>
  <si>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</si>
  <si>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</si>
  <si>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</si>
  <si>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</si>
  <si>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</si>
  <si>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</si>
  <si>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</si>
  <si>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</si>
  <si>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</si>
  <si>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</si>
  <si>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</si>
  <si>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</si>
  <si>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</si>
  <si>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</si>
  <si>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</si>
  <si>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</si>
  <si>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</si>
  <si>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</si>
  <si>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</si>
  <si>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</si>
  <si>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</si>
  <si>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</si>
  <si>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</si>
  <si>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</si>
  <si>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</si>
  <si>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</si>
  <si>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</si>
  <si>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</si>
  <si>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</si>
  <si>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</si>
  <si>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</si>
  <si>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</si>
  <si>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</si>
  <si>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</si>
  <si>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</si>
  <si>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</si>
  <si>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</si>
  <si>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</si>
  <si>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</si>
  <si>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</si>
  <si>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</si>
  <si>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</si>
  <si>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</si>
  <si>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</si>
  <si>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</si>
  <si>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</si>
  <si>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</si>
  <si>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</si>
  <si>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</si>
  <si>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</si>
  <si>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</si>
  <si>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</si>
  <si>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</si>
  <si>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</si>
  <si>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</si>
  <si>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</si>
  <si>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</si>
  <si>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</si>
  <si>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</si>
  <si>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</si>
  <si>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</si>
  <si>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</si>
  <si>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</si>
  <si>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</si>
  <si>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</si>
  <si>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</si>
  <si>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</si>
  <si>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</si>
  <si>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</si>
  <si>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</si>
  <si>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</si>
  <si>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</si>
  <si>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</si>
  <si>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</si>
  <si>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</si>
  <si>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</si>
  <si>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</si>
  <si>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</si>
  <si>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</si>
  <si>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</si>
  <si>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</si>
  <si>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</si>
  <si>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</si>
  <si>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</si>
  <si>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</si>
  <si>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</si>
  <si>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</si>
  <si>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</si>
  <si>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</si>
  <si>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</si>
  <si>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</si>
  <si>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</si>
  <si>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</si>
  <si>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</si>
  <si>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</si>
  <si>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</si>
  <si>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</si>
  <si>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</si>
  <si>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</si>
  <si>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</si>
  <si>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</si>
  <si>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</si>
  <si>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</si>
  <si>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</si>
  <si>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</si>
  <si>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</si>
  <si>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</si>
  <si>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</si>
  <si>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</si>
  <si>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</si>
  <si>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</si>
  <si>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</si>
  <si>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</si>
  <si>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</si>
  <si>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</si>
  <si>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</si>
  <si>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</si>
  <si>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</si>
  <si>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</si>
  <si>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</si>
  <si>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</si>
  <si>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</si>
  <si>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</si>
  <si>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</si>
  <si>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</si>
  <si>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</si>
  <si>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</si>
  <si>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</si>
  <si>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</si>
  <si>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</si>
  <si>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</si>
  <si>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</si>
  <si>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</si>
  <si>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</si>
  <si>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</si>
  <si>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</si>
  <si>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</si>
  <si>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</si>
  <si>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</si>
  <si>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</si>
  <si>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</si>
  <si>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</si>
  <si>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</si>
  <si>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</si>
  <si>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</si>
  <si>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</si>
  <si>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</si>
  <si>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</si>
  <si>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</si>
  <si>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</si>
  <si>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</si>
  <si>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</si>
  <si>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</si>
  <si>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</si>
  <si>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</si>
  <si>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</si>
  <si>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</si>
  <si>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</si>
  <si>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</si>
  <si>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</si>
  <si>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</si>
  <si>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</si>
  <si>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</si>
  <si>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</si>
  <si>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</si>
  <si>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</si>
  <si>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</si>
  <si>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</si>
  <si>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</si>
  <si>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</si>
  <si>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</si>
  <si>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</si>
  <si>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</si>
  <si>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</si>
  <si>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</si>
  <si>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</si>
  <si>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</si>
  <si>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</si>
  <si>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</si>
  <si>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</si>
  <si>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</si>
  <si>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</si>
  <si>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</si>
  <si>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</si>
  <si>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</si>
  <si>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</si>
  <si>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</si>
  <si>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</si>
  <si>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</si>
  <si>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</si>
  <si>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</si>
  <si>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</si>
  <si>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</si>
  <si>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</si>
  <si>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</si>
  <si>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</si>
  <si>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</si>
  <si>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</si>
  <si>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</si>
  <si>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</si>
  <si>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</si>
  <si>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</si>
  <si>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</si>
  <si>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</si>
  <si>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</si>
  <si>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</si>
  <si>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</si>
  <si>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</si>
  <si>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</si>
  <si>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</si>
  <si>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</si>
  <si>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</si>
  <si>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</si>
  <si>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</si>
  <si>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</si>
  <si>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</si>
  <si>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</si>
  <si>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</si>
  <si>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</si>
  <si>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</si>
  <si>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</si>
  <si>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</si>
  <si>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</si>
  <si>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</si>
  <si>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</si>
  <si>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</si>
  <si>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</si>
  <si>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</si>
  <si>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</si>
  <si>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</si>
  <si>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</si>
  <si>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</si>
  <si>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</si>
  <si>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</si>
  <si>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</si>
  <si>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</si>
  <si>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</si>
  <si>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</si>
  <si>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</si>
  <si>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</si>
  <si>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</si>
  <si>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</si>
  <si>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</si>
  <si>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</si>
  <si>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</si>
  <si>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</si>
  <si>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</si>
  <si>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</si>
  <si>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</si>
  <si>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</si>
  <si>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</si>
  <si>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</si>
  <si>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</si>
  <si>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</si>
  <si>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</si>
  <si>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</si>
  <si>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</si>
  <si>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</si>
  <si>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</si>
  <si>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</si>
  <si>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</si>
  <si>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</si>
  <si>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</si>
  <si>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</si>
  <si>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</si>
  <si>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</si>
  <si>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</si>
  <si>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</si>
  <si>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</si>
  <si>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</si>
  <si>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</si>
  <si>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</si>
  <si>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</si>
  <si>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</si>
  <si>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</si>
  <si>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</si>
  <si>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</si>
  <si>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</si>
  <si>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</si>
  <si>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</si>
  <si>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</si>
  <si>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</si>
  <si>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</si>
  <si>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</si>
  <si>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</si>
  <si>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</si>
  <si>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</si>
  <si>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</si>
  <si>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</si>
  <si>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</si>
  <si>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</si>
  <si>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</si>
  <si>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</si>
  <si>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</si>
  <si>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</si>
  <si>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</si>
  <si>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</si>
  <si>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</si>
  <si>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</si>
  <si>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</si>
  <si>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</si>
  <si>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</si>
  <si>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</si>
  <si>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</si>
  <si>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</si>
  <si>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</si>
  <si>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</si>
  <si>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</si>
  <si>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</si>
  <si>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</si>
  <si>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</si>
  <si>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</si>
  <si>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</si>
  <si>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</si>
  <si>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</si>
  <si>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</si>
  <si>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</si>
  <si>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</si>
  <si>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</si>
  <si>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</si>
  <si>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</si>
  <si>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</si>
  <si>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</si>
  <si>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</si>
  <si>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</si>
  <si>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</si>
  <si>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</si>
  <si>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</si>
  <si>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</si>
  <si>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</si>
  <si>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</si>
  <si>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</si>
  <si>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</si>
  <si>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</si>
  <si>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</si>
  <si>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</si>
  <si>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</si>
  <si>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</si>
  <si>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</si>
  <si>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</si>
  <si>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</si>
  <si>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</si>
  <si>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</si>
  <si>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</si>
  <si>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</si>
  <si>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</si>
  <si>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</si>
  <si>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</si>
  <si>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</si>
  <si>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</si>
  <si>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</si>
  <si>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</si>
  <si>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</si>
  <si>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</si>
  <si>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</si>
  <si>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</si>
  <si>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</si>
  <si>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</si>
  <si>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</si>
  <si>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</si>
  <si>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</si>
  <si>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</si>
  <si>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</si>
  <si>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</si>
  <si>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</si>
  <si>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</si>
  <si>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</si>
  <si>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</si>
  <si>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</si>
  <si>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</si>
  <si>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</si>
  <si>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</si>
  <si>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</si>
  <si>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</si>
  <si>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</si>
  <si>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</si>
  <si>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</si>
  <si>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</si>
  <si>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</si>
  <si>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</si>
  <si>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</si>
  <si>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</si>
  <si>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</si>
  <si>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</si>
  <si>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</si>
  <si>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</si>
  <si>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</si>
  <si>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</si>
  <si>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</si>
  <si>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</si>
  <si>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</si>
  <si>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</si>
  <si>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</si>
  <si>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</si>
  <si>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</si>
  <si>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</si>
  <si>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</si>
  <si>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</si>
  <si>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</si>
  <si>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</si>
  <si>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</si>
  <si>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</si>
  <si>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</si>
  <si>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</si>
  <si>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</si>
  <si>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</si>
  <si>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</si>
  <si>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</si>
  <si>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</si>
  <si>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</si>
  <si>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</si>
  <si>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</si>
  <si>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</si>
  <si>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</si>
  <si>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</si>
  <si>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</si>
  <si>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</si>
  <si>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</si>
  <si>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</si>
  <si>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</si>
  <si>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</si>
  <si>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</si>
  <si>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</si>
  <si>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</si>
  <si>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</si>
  <si>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</si>
  <si>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</si>
  <si>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</si>
  <si>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</si>
  <si>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</si>
  <si>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</si>
  <si>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</si>
  <si>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</si>
  <si>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</si>
  <si>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</si>
  <si>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</si>
  <si>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</si>
  <si>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</si>
  <si>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</si>
  <si>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</si>
  <si>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</si>
  <si>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</si>
  <si>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</si>
  <si>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</si>
  <si>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</si>
  <si>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</si>
  <si>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</si>
  <si>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</si>
  <si>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</si>
  <si>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</si>
  <si>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</si>
  <si>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</si>
  <si>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</si>
  <si>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</si>
  <si>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</si>
  <si>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</si>
  <si>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</si>
  <si>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</si>
  <si>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</si>
  <si>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</si>
  <si>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</si>
  <si>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</si>
  <si>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</si>
  <si>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</si>
  <si>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</si>
  <si>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</si>
  <si>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</si>
  <si>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</si>
  <si>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</si>
  <si>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</si>
  <si>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</si>
  <si>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</si>
  <si>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</si>
  <si>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</si>
  <si>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</si>
  <si>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</si>
  <si>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</si>
  <si>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</si>
  <si>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</si>
  <si>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</si>
  <si>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</si>
  <si>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</si>
  <si>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</si>
  <si>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</si>
  <si>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</si>
  <si>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</si>
  <si>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</si>
  <si>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</si>
  <si>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</si>
  <si>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</si>
  <si>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</si>
  <si>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</si>
  <si>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</si>
  <si>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</si>
  <si>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</si>
  <si>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</si>
  <si>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</si>
  <si>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</si>
  <si>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</si>
  <si>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</si>
  <si>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</si>
  <si>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</si>
  <si>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</si>
  <si>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</si>
  <si>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</si>
  <si>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</si>
  <si>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</si>
  <si>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</si>
  <si>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</si>
  <si>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</si>
  <si>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</si>
  <si>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</si>
  <si>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</si>
  <si>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</si>
  <si>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</si>
  <si>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</si>
  <si>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</si>
  <si>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</si>
  <si>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</si>
  <si>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</si>
  <si>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</si>
  <si>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</si>
  <si>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</si>
  <si>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</si>
  <si>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</si>
  <si>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</si>
  <si>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</si>
  <si>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</si>
  <si>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</si>
  <si>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</si>
  <si>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</si>
  <si>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</si>
  <si>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</si>
  <si>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</si>
  <si>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</si>
  <si>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</si>
  <si>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</si>
  <si>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</si>
  <si>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</si>
  <si>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</si>
  <si>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</si>
  <si>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</si>
  <si>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</si>
  <si>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</si>
  <si>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</si>
  <si>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</si>
  <si>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</si>
  <si>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</si>
  <si>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</si>
  <si>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</si>
  <si>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</si>
  <si>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</si>
  <si>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</si>
  <si>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</si>
  <si>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</si>
  <si>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</si>
  <si>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</si>
  <si>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</si>
  <si>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</si>
  <si>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</si>
  <si>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</si>
  <si>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</si>
  <si>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</si>
  <si>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</si>
  <si>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</si>
  <si>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</si>
  <si>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</si>
  <si>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</si>
  <si>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</si>
  <si>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</si>
  <si>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</si>
  <si>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</si>
  <si>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</si>
  <si>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</si>
  <si>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</si>
  <si>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</si>
  <si>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</si>
  <si>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</si>
  <si>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</si>
  <si>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</si>
  <si>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</si>
  <si>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</si>
  <si>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</si>
  <si>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</si>
  <si>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</si>
  <si>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</si>
  <si>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</si>
  <si>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</si>
  <si>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</si>
  <si>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</si>
  <si>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</si>
  <si>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</si>
  <si>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</si>
  <si>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</si>
  <si>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</si>
  <si>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</si>
  <si>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</si>
  <si>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</si>
  <si>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</si>
  <si>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</si>
  <si>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</si>
  <si>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</si>
  <si>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</si>
  <si>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</si>
  <si>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</si>
  <si>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</si>
  <si>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</si>
  <si>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</si>
  <si>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</si>
  <si>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</si>
  <si>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</si>
  <si>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</si>
  <si>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</si>
  <si>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</si>
  <si>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</si>
  <si>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</si>
  <si>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</si>
  <si>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</si>
  <si>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</si>
  <si>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</si>
  <si>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</si>
  <si>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</si>
  <si>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</si>
  <si>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</si>
  <si>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</si>
  <si>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</si>
  <si>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</si>
  <si>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</si>
  <si>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</si>
  <si>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</si>
  <si>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</si>
  <si>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</si>
  <si>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</si>
  <si>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</si>
  <si>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</si>
  <si>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</si>
  <si>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</si>
  <si>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</si>
  <si>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</si>
  <si>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</si>
  <si>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</si>
  <si>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</si>
  <si>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</si>
  <si>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</si>
  <si>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</si>
  <si>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</si>
  <si>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</si>
  <si>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</si>
  <si>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</si>
  <si>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</si>
  <si>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</si>
  <si>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</si>
  <si>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</si>
  <si>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</si>
  <si>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</si>
  <si>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</si>
  <si>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</si>
  <si>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</si>
  <si>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</si>
  <si>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</si>
  <si>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</si>
  <si>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</si>
  <si>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</si>
  <si>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</si>
  <si>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</si>
  <si>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</si>
  <si>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</si>
  <si>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</si>
  <si>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</si>
  <si>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</si>
  <si>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</si>
  <si>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</si>
  <si>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</si>
  <si>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</si>
  <si>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</si>
  <si>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</si>
  <si>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</si>
  <si>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</si>
  <si>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</si>
  <si>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</si>
  <si>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</si>
  <si>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</si>
  <si>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</si>
  <si>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</si>
  <si>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</si>
  <si>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</si>
  <si>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</si>
  <si>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</si>
  <si>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</si>
  <si>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</si>
  <si>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</si>
  <si>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</si>
  <si>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</si>
  <si>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</si>
  <si>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</si>
  <si>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</si>
  <si>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</si>
  <si>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</si>
  <si>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</si>
  <si>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</si>
  <si>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</si>
  <si>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</si>
  <si>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</si>
  <si>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</si>
  <si>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</si>
  <si>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</si>
  <si>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</si>
  <si>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</si>
  <si>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</si>
  <si>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</si>
  <si>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</si>
  <si>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</si>
  <si>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</si>
  <si>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</si>
  <si>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</si>
  <si>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</si>
  <si>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</si>
  <si>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</si>
  <si>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</si>
  <si>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</si>
  <si>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</si>
  <si>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</si>
  <si>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</si>
  <si>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</si>
  <si>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</si>
  <si>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</si>
  <si>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</si>
  <si>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</si>
  <si>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</si>
  <si>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</si>
  <si>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</si>
  <si>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</si>
  <si>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</si>
  <si>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</si>
  <si>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</si>
  <si>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</si>
  <si>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</si>
  <si>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</si>
  <si>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</si>
  <si>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</si>
  <si>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</si>
  <si>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</si>
  <si>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</si>
  <si>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</si>
  <si>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</si>
  <si>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</si>
  <si>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</si>
  <si>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</si>
  <si>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</si>
  <si>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</si>
  <si>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</si>
  <si>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</si>
  <si>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</si>
  <si>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</si>
  <si>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</si>
  <si>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</si>
  <si>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</si>
  <si>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</si>
  <si>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</si>
  <si>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</si>
  <si>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</si>
  <si>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</si>
  <si>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</si>
  <si>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</si>
  <si>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</si>
  <si>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</si>
  <si>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</si>
  <si>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</si>
  <si>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</si>
  <si>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</si>
  <si>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</si>
  <si>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</si>
  <si>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</si>
  <si>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</si>
  <si>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</si>
  <si>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</si>
  <si>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</si>
  <si>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</si>
  <si>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</si>
  <si>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</si>
  <si>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</si>
  <si>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</si>
  <si>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</si>
  <si>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</si>
  <si>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</si>
  <si>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</si>
  <si>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</si>
  <si>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</si>
  <si>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</si>
  <si>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</si>
  <si>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</si>
  <si>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</si>
  <si>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</si>
  <si>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</si>
  <si>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</si>
  <si>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</si>
  <si>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</si>
  <si>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</si>
  <si>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</si>
  <si>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</si>
  <si>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</si>
  <si>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</si>
  <si>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</si>
  <si>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</si>
  <si>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</si>
  <si>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</si>
  <si>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</si>
  <si>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</si>
  <si>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</si>
  <si>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</si>
  <si>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</si>
  <si>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</si>
  <si>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</si>
  <si>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</si>
  <si>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</si>
  <si>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</si>
  <si>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</si>
  <si>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</si>
  <si>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</si>
  <si>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</si>
  <si>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</si>
  <si>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</si>
  <si>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</si>
  <si>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</si>
  <si>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</si>
  <si>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</si>
  <si>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</si>
  <si>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</si>
  <si>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</si>
  <si>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</si>
  <si>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</si>
  <si>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</si>
  <si>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</si>
  <si>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</si>
  <si>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</si>
  <si>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</si>
  <si>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</si>
  <si>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</si>
  <si>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</si>
  <si>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</si>
  <si>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</si>
  <si>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</si>
  <si>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</si>
  <si>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</si>
  <si>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</si>
  <si>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</si>
  <si>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</si>
  <si>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</si>
  <si>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</si>
  <si>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</si>
  <si>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</si>
  <si>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</si>
  <si>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</si>
  <si>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</si>
  <si>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</si>
  <si>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</si>
  <si>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</si>
  <si>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</si>
  <si>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</si>
  <si>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</si>
  <si>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</si>
  <si>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</si>
  <si>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</si>
  <si>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</si>
  <si>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</si>
  <si>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</si>
  <si>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</si>
  <si>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</si>
  <si>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</si>
  <si>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</si>
  <si>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</si>
  <si>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</si>
  <si>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</si>
  <si>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</si>
  <si>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</si>
  <si>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</si>
  <si>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</si>
  <si>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</si>
  <si>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</si>
  <si>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</si>
  <si>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</si>
  <si>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</si>
  <si>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</si>
  <si>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</si>
  <si>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</si>
  <si>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</si>
  <si>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</si>
  <si>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</si>
  <si>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</si>
  <si>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</si>
  <si>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</si>
  <si>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</si>
  <si>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</si>
  <si>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</si>
  <si>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</si>
  <si>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</si>
  <si>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</si>
  <si>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</si>
  <si>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</si>
  <si>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</si>
  <si>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</si>
  <si>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</si>
  <si>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</si>
  <si>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</si>
  <si>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</si>
  <si>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</si>
  <si>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</si>
  <si>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</si>
  <si>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</si>
  <si>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</si>
  <si>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</si>
  <si>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</si>
  <si>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</si>
  <si>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</si>
  <si>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</si>
  <si>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</si>
  <si>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</si>
  <si>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</si>
  <si>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</si>
  <si>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</si>
  <si>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</si>
  <si>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</si>
  <si>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</si>
  <si>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</si>
  <si>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</si>
  <si>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</si>
  <si>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</si>
  <si>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</si>
  <si>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</si>
  <si>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</si>
  <si>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</si>
  <si>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</si>
  <si>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</si>
  <si>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</si>
  <si>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</si>
  <si>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</si>
  <si>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</si>
  <si>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</si>
  <si>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</si>
  <si>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</si>
  <si>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</si>
  <si>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</si>
  <si>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</si>
  <si>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</si>
  <si>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</si>
  <si>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</si>
  <si>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</si>
  <si>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</si>
  <si>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</si>
  <si>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</si>
  <si>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</si>
  <si>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</si>
  <si>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</si>
  <si>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</si>
  <si>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</si>
  <si>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</si>
  <si>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</si>
  <si>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</si>
  <si>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</si>
  <si>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</si>
  <si>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</si>
  <si>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</si>
  <si>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</si>
  <si>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</si>
  <si>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</si>
  <si>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</si>
  <si>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</si>
  <si>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</si>
  <si>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</si>
  <si>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</si>
  <si>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</si>
  <si>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</si>
  <si>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</si>
  <si>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</si>
  <si>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</si>
  <si>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</si>
  <si>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</si>
  <si>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</si>
  <si>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</si>
  <si>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</si>
  <si>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</si>
  <si>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</si>
  <si>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</si>
  <si>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</si>
  <si>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</si>
  <si>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</si>
  <si>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</si>
  <si>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</si>
  <si>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</si>
  <si>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</si>
  <si>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</si>
  <si>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</si>
  <si>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</si>
  <si>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</si>
  <si>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</si>
  <si>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</si>
  <si>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</si>
  <si>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</si>
  <si>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</si>
  <si>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</si>
  <si>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</si>
  <si>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</si>
  <si>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</si>
  <si>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</si>
  <si>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</si>
  <si>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</si>
  <si>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</si>
  <si>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</si>
  <si>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</si>
  <si>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</si>
  <si>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</si>
  <si>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</si>
  <si>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</si>
  <si>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</si>
  <si>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</si>
  <si>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</si>
  <si>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</si>
  <si>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</si>
  <si>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</si>
  <si>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</si>
  <si>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</si>
  <si>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</si>
  <si>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</si>
  <si>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</si>
  <si>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</si>
  <si>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</si>
  <si>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</si>
  <si>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</si>
  <si>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</si>
  <si>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</si>
  <si>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</si>
  <si>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</si>
  <si>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</si>
  <si>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</si>
  <si>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</si>
  <si>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</si>
  <si>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</si>
  <si>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</si>
  <si>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</si>
  <si>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</si>
  <si>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</si>
  <si>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</si>
  <si>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</si>
  <si>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</si>
  <si>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</si>
  <si>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</si>
  <si>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</si>
  <si>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</si>
  <si>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</si>
  <si>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</si>
  <si>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</si>
  <si>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</si>
  <si>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</si>
  <si>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</si>
  <si>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</si>
  <si>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</si>
  <si>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</si>
  <si>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</si>
  <si>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</si>
  <si>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</si>
  <si>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</si>
  <si>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</si>
  <si>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</si>
  <si>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</si>
  <si>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</si>
  <si>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</si>
  <si>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</si>
  <si>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</si>
  <si>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</si>
  <si>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</si>
  <si>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</si>
  <si>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</si>
  <si>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</si>
  <si>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</si>
  <si>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</si>
  <si>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</si>
  <si>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</si>
  <si>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</si>
  <si>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</si>
  <si>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</si>
  <si>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</si>
  <si>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</si>
  <si>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</si>
  <si>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</si>
  <si>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</si>
  <si>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</si>
  <si>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</si>
  <si>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</si>
  <si>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</si>
  <si>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</si>
  <si>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</si>
  <si>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</si>
  <si>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</si>
  <si>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</si>
  <si>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</si>
  <si>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</si>
  <si>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</si>
  <si>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</si>
  <si>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</si>
  <si>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</si>
  <si>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</si>
  <si>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</si>
  <si>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</si>
  <si>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</si>
  <si>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</si>
  <si>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</si>
  <si>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</si>
  <si>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</si>
  <si>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</si>
  <si>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</si>
  <si>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</si>
  <si>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</si>
  <si>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</si>
  <si>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</si>
  <si>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</si>
  <si>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</si>
  <si>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</si>
  <si>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</si>
  <si>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</si>
  <si>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</si>
  <si>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</si>
  <si>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</si>
  <si>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</si>
  <si>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</si>
  <si>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</si>
  <si>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</si>
  <si>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</si>
  <si>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</si>
  <si>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</si>
  <si>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</si>
  <si>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</si>
  <si>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</si>
  <si>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</si>
  <si>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</si>
  <si>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</si>
  <si>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</si>
  <si>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</si>
  <si>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</si>
  <si>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</si>
  <si>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</si>
  <si>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</si>
  <si>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</si>
  <si>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</si>
  <si>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</si>
  <si>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</si>
  <si>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</si>
  <si>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</si>
  <si>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</si>
  <si>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</si>
  <si>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</si>
  <si>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</si>
  <si>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</si>
  <si>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</si>
  <si>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</si>
  <si>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</si>
  <si>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</si>
  <si>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</si>
  <si>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</si>
  <si>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</si>
  <si>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</si>
  <si>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</si>
  <si>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</si>
  <si>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</si>
  <si>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</si>
  <si>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</si>
  <si>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</si>
  <si>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</si>
  <si>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</si>
  <si>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</si>
  <si>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</si>
  <si>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</si>
  <si>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</si>
  <si>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</si>
  <si>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</si>
  <si>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</si>
  <si>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</si>
  <si>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</si>
  <si>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</si>
  <si>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</si>
  <si>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</si>
  <si>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</si>
  <si>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</si>
  <si>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</si>
  <si>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</si>
  <si>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</si>
  <si>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</si>
  <si>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</si>
  <si>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</si>
  <si>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</si>
  <si>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</si>
  <si>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</si>
  <si>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</si>
  <si>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</si>
  <si>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</si>
  <si>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</si>
  <si>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</si>
  <si>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</si>
  <si>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</si>
  <si>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</si>
  <si>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</si>
  <si>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</si>
  <si>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</si>
  <si>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</si>
  <si>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</si>
  <si>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</si>
  <si>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</si>
  <si>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</si>
  <si>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</si>
  <si>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</si>
  <si>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</si>
  <si>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</si>
  <si>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</si>
  <si>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</si>
  <si>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</si>
  <si>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</si>
  <si>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</si>
  <si>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</si>
  <si>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</si>
  <si>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</si>
  <si>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</si>
  <si>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</si>
  <si>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</si>
  <si>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</si>
  <si>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</si>
  <si>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</si>
  <si>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</si>
  <si>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</si>
  <si>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</si>
  <si>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</si>
  <si>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</si>
  <si>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</si>
  <si>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</si>
  <si>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</si>
  <si>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</si>
  <si>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</si>
  <si>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</si>
  <si>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</si>
  <si>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</si>
  <si>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</si>
  <si>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</si>
  <si>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</si>
  <si>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</si>
  <si>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</si>
  <si>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</si>
  <si>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</si>
  <si>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</si>
  <si>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</si>
  <si>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</si>
  <si>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</si>
  <si>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</si>
  <si>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</si>
  <si>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</si>
  <si>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</si>
  <si>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</si>
  <si>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</si>
  <si>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</si>
  <si>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</si>
  <si>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</si>
  <si>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</si>
  <si>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</si>
  <si>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</si>
  <si>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</si>
  <si>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</si>
  <si>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</si>
  <si>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</si>
  <si>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</si>
  <si>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</si>
  <si>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</si>
  <si>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</si>
  <si>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</si>
  <si>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</si>
  <si>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</si>
  <si>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</si>
  <si>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</si>
  <si>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</si>
  <si>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</si>
  <si>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</si>
  <si>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</si>
  <si>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</si>
  <si>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</si>
  <si>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</si>
  <si>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</si>
  <si>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</si>
  <si>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</si>
  <si>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</si>
  <si>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</si>
  <si>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</si>
  <si>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</si>
  <si>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</si>
  <si>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</si>
  <si>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</si>
  <si>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</si>
  <si>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</si>
  <si>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</si>
  <si>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</si>
  <si>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</si>
  <si>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</si>
  <si>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</si>
  <si>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</si>
  <si>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</si>
  <si>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</si>
  <si>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</si>
  <si>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</si>
  <si>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</si>
  <si>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</si>
  <si>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</si>
  <si>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</si>
  <si>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</si>
  <si>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</si>
  <si>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</si>
  <si>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</si>
  <si>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</si>
  <si>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</si>
  <si>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</si>
  <si>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</si>
  <si>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</si>
  <si>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</si>
  <si>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</si>
  <si>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</si>
  <si>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</si>
  <si>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</si>
  <si>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</si>
  <si>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</si>
  <si>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</si>
  <si>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</si>
  <si>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</si>
  <si>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</si>
  <si>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</si>
  <si>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</si>
  <si>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</si>
  <si>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</si>
  <si>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</si>
  <si>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</si>
  <si>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</si>
  <si>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</si>
  <si>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</si>
  <si>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</si>
  <si>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</si>
  <si>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</si>
  <si>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</si>
  <si>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</si>
  <si>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</si>
  <si>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</si>
  <si>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</si>
  <si>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</si>
  <si>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</si>
  <si>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</si>
  <si>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</si>
  <si>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</si>
  <si>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</si>
  <si>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</si>
  <si>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</si>
  <si>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</si>
  <si>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</si>
  <si>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</si>
  <si>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</si>
  <si>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</si>
  <si>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</si>
  <si>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</si>
  <si>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</si>
  <si>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</si>
  <si>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</si>
  <si>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</si>
  <si>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</si>
  <si>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</si>
  <si>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</si>
  <si>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</si>
  <si>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</si>
  <si>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</si>
  <si>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</si>
  <si>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</si>
  <si>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</si>
  <si>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</si>
  <si>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</si>
  <si>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</si>
  <si>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</si>
  <si>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</si>
  <si>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</si>
  <si>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</si>
  <si>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</si>
  <si>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</si>
  <si>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</si>
  <si>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</si>
  <si>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</si>
  <si>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</si>
  <si>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</si>
  <si>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</si>
  <si>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</si>
  <si>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</si>
  <si>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</si>
  <si>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</si>
  <si>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</si>
  <si>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</si>
  <si>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</si>
  <si>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</si>
  <si>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</si>
  <si>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</si>
  <si>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</si>
  <si>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</si>
  <si>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</si>
  <si>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</si>
  <si>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</si>
  <si>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</si>
  <si>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</si>
  <si>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</si>
  <si>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</si>
  <si>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</si>
  <si>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</si>
  <si>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</si>
  <si>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</si>
  <si>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</si>
  <si>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</si>
  <si>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</si>
  <si>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</si>
  <si>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</si>
  <si>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</si>
  <si>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</si>
  <si>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</si>
  <si>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</si>
  <si>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</si>
  <si>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</si>
  <si>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</si>
  <si>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</si>
  <si>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</si>
  <si>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</si>
  <si>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</si>
  <si>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</si>
  <si>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</si>
  <si>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</si>
  <si>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</si>
  <si>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</si>
  <si>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</si>
  <si>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</si>
  <si>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</si>
  <si>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</si>
  <si>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</si>
  <si>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</si>
  <si>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</si>
  <si>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</si>
  <si>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</si>
  <si>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</si>
  <si>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</si>
  <si>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</si>
  <si>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</si>
  <si>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</si>
  <si>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</si>
  <si>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</si>
  <si>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</si>
  <si>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</si>
  <si>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</si>
  <si>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</si>
  <si>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</si>
  <si>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</si>
  <si>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</si>
  <si>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</si>
  <si>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</si>
  <si>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</si>
  <si>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</si>
  <si>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</si>
  <si>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</si>
  <si>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</si>
  <si>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</si>
  <si>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</si>
  <si>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</si>
  <si>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</si>
  <si>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</si>
  <si>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</si>
  <si>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</si>
  <si>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</si>
  <si>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</si>
  <si>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</si>
  <si>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</si>
  <si>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</si>
  <si>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</si>
  <si>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</si>
  <si>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</si>
  <si>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</si>
  <si>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</si>
  <si>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</si>
  <si>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</si>
  <si>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</si>
  <si>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</si>
  <si>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</si>
  <si>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</si>
  <si>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</si>
  <si>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</si>
  <si>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</si>
  <si>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</si>
  <si>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</si>
  <si>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</si>
  <si>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</si>
  <si>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</si>
  <si>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</si>
  <si>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</si>
  <si>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</si>
  <si>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</si>
  <si>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</si>
  <si>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</si>
  <si>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</si>
  <si>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</si>
  <si>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</si>
  <si>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</si>
  <si>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</si>
  <si>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</si>
  <si>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</si>
  <si>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</si>
  <si>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</si>
  <si>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</si>
  <si>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</si>
  <si>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</si>
  <si>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</si>
  <si>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</si>
  <si>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</si>
  <si>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</si>
  <si>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</si>
  <si>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</si>
  <si>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</si>
  <si>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</si>
  <si>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</si>
  <si>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</si>
  <si>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</si>
  <si>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</si>
  <si>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</si>
  <si>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</si>
  <si>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</si>
  <si>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</si>
  <si>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</si>
  <si>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</si>
  <si>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</si>
  <si>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</si>
  <si>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</si>
  <si>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</si>
  <si>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</si>
  <si>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</si>
  <si>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</si>
  <si>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</si>
  <si>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</si>
  <si>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</si>
  <si>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</si>
  <si>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</si>
  <si>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</si>
  <si>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</si>
  <si>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</si>
  <si>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</si>
  <si>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</si>
  <si>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</si>
  <si>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</si>
  <si>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</si>
  <si>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</si>
  <si>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</si>
  <si>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</si>
  <si>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</si>
  <si>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</si>
  <si>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</si>
  <si>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</si>
  <si>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</si>
  <si>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</si>
  <si>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</si>
  <si>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</si>
  <si>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</si>
  <si>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</si>
  <si>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</si>
  <si>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</si>
  <si>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</si>
  <si>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</si>
  <si>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</si>
  <si>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</si>
  <si>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</si>
  <si>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</si>
  <si>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</si>
  <si>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</si>
  <si>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</si>
  <si>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</si>
  <si>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</si>
  <si>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</si>
  <si>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</si>
  <si>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</si>
  <si>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</si>
  <si>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</si>
  <si>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</si>
  <si>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</si>
  <si>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</si>
  <si>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</si>
  <si>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</si>
  <si>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</si>
  <si>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</si>
  <si>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</si>
  <si>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</si>
  <si>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</si>
  <si>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</si>
  <si>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</si>
  <si>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</si>
  <si>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</si>
  <si>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</si>
  <si>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</si>
  <si>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</si>
  <si>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</si>
  <si>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</si>
  <si>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</si>
  <si>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</si>
  <si>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</si>
  <si>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</si>
  <si>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</si>
  <si>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</si>
  <si>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</si>
  <si>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</si>
  <si>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</si>
  <si>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</si>
  <si>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</si>
  <si>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</si>
  <si>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</si>
  <si>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</si>
  <si>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</si>
  <si>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</si>
  <si>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</si>
  <si>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</si>
  <si>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</si>
  <si>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</si>
  <si>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</si>
  <si>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</si>
  <si>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</si>
  <si>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</si>
  <si>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</si>
  <si>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</si>
  <si>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</si>
  <si>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</si>
  <si>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</si>
  <si>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</si>
  <si>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</si>
  <si>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</si>
  <si>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</si>
  <si>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</si>
  <si>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</si>
  <si>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</si>
  <si>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</si>
  <si>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</si>
  <si>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</si>
  <si>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</si>
  <si>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</si>
  <si>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</si>
  <si>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</si>
  <si>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</si>
  <si>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</si>
  <si>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</si>
  <si>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</si>
  <si>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</si>
  <si>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</si>
  <si>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</si>
  <si>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</si>
  <si>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</si>
  <si>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</si>
  <si>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</si>
  <si>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</si>
  <si>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</si>
  <si>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</si>
  <si>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</si>
  <si>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</si>
  <si>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</si>
  <si>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</si>
  <si>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</si>
  <si>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</si>
  <si>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</si>
  <si>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</si>
  <si>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</si>
  <si>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</si>
  <si>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</si>
  <si>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</si>
  <si>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</si>
  <si>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</si>
  <si>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</si>
  <si>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</si>
  <si>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</si>
  <si>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</si>
  <si>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</si>
  <si>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</si>
  <si>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</si>
  <si>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</si>
  <si>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</si>
  <si>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</si>
  <si>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</si>
  <si>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</si>
  <si>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</si>
  <si>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</si>
  <si>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</si>
  <si>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</si>
  <si>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</si>
  <si>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</si>
  <si>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</si>
  <si>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</si>
  <si>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</si>
  <si>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</si>
  <si>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</si>
  <si>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</si>
  <si>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</si>
  <si>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</si>
  <si>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</si>
  <si>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</si>
  <si>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</si>
  <si>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</si>
  <si>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</si>
  <si>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</si>
  <si>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</si>
  <si>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</si>
  <si>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</si>
  <si>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</si>
  <si>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</si>
  <si>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</si>
  <si>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</si>
  <si>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</si>
  <si>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</si>
  <si>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</si>
  <si>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</si>
  <si>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</si>
  <si>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</si>
  <si>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</si>
  <si>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</si>
  <si>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</si>
  <si>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</si>
  <si>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</si>
  <si>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</si>
  <si>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</si>
  <si>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</si>
  <si>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</si>
  <si>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</si>
  <si>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</si>
  <si>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</si>
  <si>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</si>
  <si>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</si>
  <si>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</si>
  <si>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</si>
  <si>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</si>
  <si>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</si>
  <si>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</si>
  <si>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</si>
  <si>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</si>
  <si>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</si>
  <si>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</si>
  <si>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</si>
  <si>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</si>
  <si>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</si>
  <si>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</si>
  <si>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</si>
  <si>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</si>
  <si>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</si>
  <si>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</si>
  <si>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</si>
  <si>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</si>
  <si>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</si>
  <si>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</si>
  <si>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</si>
  <si>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</si>
  <si>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</si>
  <si>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</si>
  <si>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</si>
  <si>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</si>
  <si>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</si>
  <si>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</si>
  <si>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</si>
  <si>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</si>
  <si>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</si>
  <si>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</si>
  <si>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</si>
  <si>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</si>
  <si>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</si>
  <si>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</si>
  <si>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</si>
  <si>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</si>
  <si>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</si>
  <si>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</si>
  <si>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</si>
  <si>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</si>
  <si>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</si>
  <si>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</si>
  <si>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</si>
  <si>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</si>
  <si>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</si>
  <si>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</si>
  <si>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</si>
  <si>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</si>
  <si>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</si>
  <si>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</si>
  <si>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</si>
  <si>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</si>
  <si>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</si>
  <si>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</si>
  <si>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</si>
  <si>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</si>
  <si>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</si>
  <si>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</si>
  <si>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</si>
  <si>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</si>
  <si>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</si>
  <si>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</si>
  <si>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</si>
  <si>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</si>
  <si>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</si>
  <si>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</si>
  <si>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</si>
  <si>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</si>
  <si>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</si>
  <si>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</si>
  <si>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</si>
  <si>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</si>
  <si>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</si>
  <si>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</si>
  <si>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</si>
  <si>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</si>
  <si>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</si>
  <si>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</si>
  <si>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</si>
  <si>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</si>
  <si>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</si>
  <si>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</si>
  <si>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</si>
  <si>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</si>
  <si>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</si>
  <si>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</si>
  <si>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</si>
  <si>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</si>
  <si>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</si>
  <si>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</si>
  <si>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</si>
  <si>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</si>
  <si>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</si>
  <si>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</si>
  <si>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</si>
  <si>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</si>
  <si>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</si>
  <si>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</si>
  <si>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</si>
  <si>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</si>
  <si>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</si>
  <si>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</si>
  <si>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</si>
  <si>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</si>
  <si>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</si>
  <si>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</si>
  <si>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</si>
  <si>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</si>
  <si>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</si>
  <si>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</si>
  <si>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</si>
  <si>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</si>
  <si>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</si>
  <si>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</si>
  <si>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</si>
  <si>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</si>
  <si>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</si>
  <si>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</si>
  <si>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</si>
  <si>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</si>
  <si>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</si>
  <si>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</si>
  <si>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</si>
  <si>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</si>
  <si>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</si>
  <si>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</si>
  <si>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</si>
  <si>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</si>
  <si>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</si>
  <si>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</si>
  <si>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</si>
  <si>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</si>
  <si>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</si>
  <si>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</si>
  <si>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</si>
  <si>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</si>
  <si>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</si>
  <si>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</si>
  <si>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</si>
  <si>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</si>
  <si>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</si>
  <si>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</si>
  <si>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</si>
  <si>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</si>
  <si>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</si>
  <si>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</si>
  <si>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</si>
  <si>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</si>
  <si>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</si>
  <si>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</si>
  <si>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</si>
  <si>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</si>
  <si>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</si>
  <si>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</si>
  <si>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</si>
  <si>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</si>
  <si>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</si>
  <si>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</si>
  <si>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</si>
  <si>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</si>
  <si>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</si>
  <si>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</si>
  <si>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</si>
  <si>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</si>
  <si>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</si>
  <si>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</si>
  <si>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</si>
  <si>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</si>
  <si>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</si>
  <si>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</si>
  <si>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</si>
  <si>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</si>
  <si>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</si>
  <si>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</si>
  <si>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</si>
  <si>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</si>
  <si>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</si>
  <si>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</si>
  <si>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</si>
  <si>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</si>
  <si>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</si>
  <si>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</si>
  <si>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</si>
  <si>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</si>
  <si>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</si>
  <si>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</si>
  <si>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</si>
  <si>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</si>
  <si>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</si>
  <si>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</si>
  <si>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</si>
  <si>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</si>
  <si>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</si>
  <si>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</si>
  <si>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</si>
  <si>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</si>
  <si>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</si>
  <si>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</si>
  <si>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</si>
  <si>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</si>
  <si>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</si>
  <si>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</si>
  <si>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</si>
  <si>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</si>
  <si>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</si>
  <si>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</si>
  <si>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</si>
  <si>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</si>
  <si>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</si>
  <si>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</si>
  <si>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</si>
  <si>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</si>
  <si>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</si>
  <si>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</si>
  <si>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</si>
  <si>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</si>
  <si>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</si>
  <si>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</si>
  <si>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</si>
  <si>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</si>
  <si>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</si>
  <si>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</si>
  <si>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</si>
  <si>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</si>
  <si>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</si>
  <si>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</si>
  <si>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</si>
  <si>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</si>
  <si>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</si>
  <si>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</si>
  <si>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</si>
  <si>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</si>
  <si>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</si>
  <si>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</si>
  <si>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</si>
  <si>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</si>
  <si>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</si>
  <si>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</si>
  <si>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</si>
  <si>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</si>
  <si>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</si>
  <si>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</si>
  <si>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</si>
  <si>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</si>
  <si>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</si>
  <si>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</si>
  <si>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</si>
  <si>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</si>
  <si>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</si>
  <si>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</si>
  <si>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</si>
  <si>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</si>
  <si>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</si>
  <si>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</si>
  <si>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</si>
  <si>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</si>
  <si>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</si>
  <si>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</si>
  <si>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</si>
  <si>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</si>
  <si>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</si>
  <si>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</si>
  <si>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</si>
  <si>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</si>
  <si>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</si>
  <si>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</si>
  <si>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</si>
  <si>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</si>
  <si>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</si>
  <si>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</si>
  <si>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</si>
  <si>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</si>
  <si>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</si>
  <si>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</si>
  <si>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</si>
  <si>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</si>
  <si>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</si>
  <si>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</si>
  <si>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</si>
  <si>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</si>
  <si>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</si>
  <si>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</si>
  <si>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</si>
  <si>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</si>
  <si>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</si>
  <si>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</si>
  <si>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</si>
  <si>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</si>
  <si>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</si>
  <si>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</si>
  <si>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</si>
  <si>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</si>
  <si>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</si>
  <si>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</si>
  <si>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</si>
  <si>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</si>
  <si>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</si>
  <si>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</si>
  <si>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</si>
  <si>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</si>
  <si>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</si>
  <si>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</si>
  <si>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</si>
  <si>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</si>
  <si>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</si>
  <si>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</si>
  <si>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</si>
  <si>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</si>
  <si>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</si>
  <si>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</si>
  <si>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</si>
  <si>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</si>
  <si>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</si>
  <si>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</si>
  <si>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</si>
  <si>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</si>
  <si>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</si>
  <si>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</si>
  <si>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</si>
  <si>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</si>
  <si>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</si>
  <si>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</si>
  <si>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</si>
  <si>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</si>
  <si>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</si>
  <si>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</si>
  <si>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</si>
  <si>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</si>
  <si>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</si>
  <si>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</si>
  <si>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</si>
  <si>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</si>
  <si>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</si>
  <si>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</si>
  <si>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</si>
  <si>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</si>
  <si>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</si>
  <si>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</si>
  <si>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</si>
  <si>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</si>
  <si>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</si>
  <si>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</si>
  <si>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</si>
  <si>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</si>
  <si>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</si>
  <si>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</si>
  <si>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</si>
  <si>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</si>
  <si>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</si>
  <si>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</si>
  <si>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</si>
  <si>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</si>
  <si>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</si>
  <si>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</si>
  <si>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</si>
  <si>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</si>
  <si>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</si>
  <si>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</si>
  <si>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</si>
  <si>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</si>
  <si>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</si>
  <si>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</si>
  <si>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</si>
  <si>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</si>
  <si>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</si>
  <si>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</si>
  <si>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</si>
  <si>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</si>
  <si>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</si>
  <si>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</si>
  <si>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</si>
  <si>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</si>
  <si>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</si>
  <si>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</si>
  <si>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</si>
  <si>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</si>
  <si>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</si>
  <si>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</si>
  <si>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</si>
  <si>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</si>
  <si>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</si>
  <si>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</si>
  <si>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</si>
  <si>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</si>
  <si>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</si>
  <si>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</si>
  <si>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</si>
  <si>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</si>
  <si>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</si>
  <si>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</si>
  <si>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</si>
  <si>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</si>
  <si>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</si>
  <si>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</si>
  <si>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</si>
  <si>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</si>
  <si>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</si>
  <si>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</si>
  <si>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</si>
  <si>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</si>
  <si>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</si>
  <si>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</si>
  <si>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</si>
  <si>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</si>
  <si>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</si>
  <si>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</si>
  <si>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</si>
  <si>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</si>
  <si>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</si>
  <si>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</si>
  <si>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</si>
  <si>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</si>
  <si>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</si>
  <si>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</si>
  <si>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</si>
  <si>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</si>
  <si>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</si>
  <si>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</si>
  <si>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</si>
  <si>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</si>
  <si>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</si>
  <si>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</si>
  <si>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</si>
  <si>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</si>
  <si>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</si>
  <si>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</si>
  <si>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</si>
  <si>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</si>
  <si>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</si>
  <si>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</si>
  <si>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</si>
  <si>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</si>
  <si>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</si>
  <si>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</si>
  <si>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</si>
  <si>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</si>
  <si>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</si>
  <si>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</si>
  <si>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</si>
  <si>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</si>
  <si>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</si>
  <si>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</si>
  <si>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</si>
  <si>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</si>
  <si>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</si>
  <si>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</si>
  <si>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</si>
  <si>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</si>
  <si>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</si>
  <si>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</si>
  <si>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</si>
  <si>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</si>
  <si>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</si>
  <si>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</si>
  <si>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</si>
  <si>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</si>
  <si>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</si>
  <si>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</si>
  <si>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</si>
  <si>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</si>
  <si>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</si>
  <si>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</si>
  <si>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</si>
  <si>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</si>
  <si>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</si>
  <si>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</si>
  <si>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</si>
  <si>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</si>
  <si>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</si>
  <si>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</si>
  <si>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</si>
  <si>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</si>
  <si>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</si>
  <si>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</si>
  <si>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</si>
  <si>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</si>
  <si>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</si>
  <si>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</si>
  <si>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</si>
  <si>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</si>
  <si>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</si>
  <si>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</si>
  <si>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</si>
  <si>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</si>
  <si>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</si>
  <si>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</si>
  <si>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</si>
  <si>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</si>
  <si>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</si>
  <si>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</si>
  <si>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</si>
  <si>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</si>
  <si>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</si>
  <si>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</si>
  <si>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</si>
  <si>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</si>
  <si>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</si>
  <si>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</si>
  <si>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</si>
  <si>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</si>
  <si>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</si>
  <si>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</si>
  <si>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</si>
  <si>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</si>
  <si>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</si>
  <si>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</si>
  <si>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</si>
  <si>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</si>
  <si>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</si>
  <si>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</si>
  <si>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</si>
  <si>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</si>
  <si>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</si>
  <si>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</si>
  <si>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</si>
  <si>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</si>
  <si>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</si>
  <si>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</si>
  <si>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</si>
  <si>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</si>
  <si>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</si>
  <si>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</si>
  <si>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</si>
  <si>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</si>
  <si>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</si>
  <si>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</si>
  <si>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</si>
  <si>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</si>
  <si>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</si>
  <si>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</si>
  <si>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</si>
  <si>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</si>
  <si>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</si>
  <si>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</si>
  <si>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</si>
  <si>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</si>
  <si>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</si>
  <si>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</si>
  <si>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</si>
  <si>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</si>
  <si>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</si>
  <si>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</si>
  <si>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</si>
  <si>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</si>
  <si>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</si>
  <si>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</si>
  <si>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</si>
  <si>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</si>
  <si>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</si>
  <si>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</si>
  <si>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</si>
  <si>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</si>
  <si>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</si>
  <si>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</si>
  <si>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</si>
  <si>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</si>
  <si>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</si>
  <si>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</si>
  <si>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</si>
  <si>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</si>
  <si>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</si>
  <si>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</si>
  <si>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</si>
  <si>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</si>
  <si>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</si>
  <si>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</si>
  <si>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</si>
  <si>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</si>
  <si>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</si>
  <si>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</si>
  <si>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</si>
  <si>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</si>
  <si>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</si>
  <si>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</si>
  <si>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</si>
  <si>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</si>
  <si>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</si>
  <si>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</si>
  <si>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</si>
  <si>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</si>
  <si>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</si>
  <si>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</si>
  <si>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</si>
  <si>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</si>
  <si>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</si>
  <si>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</si>
  <si>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</si>
  <si>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</si>
  <si>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</si>
  <si>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</si>
  <si>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</si>
  <si>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</si>
  <si>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</si>
  <si>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</si>
  <si>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</si>
  <si>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</si>
  <si>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</si>
  <si>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</si>
  <si>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</si>
  <si>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</si>
  <si>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</si>
  <si>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</si>
  <si>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</si>
  <si>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</si>
  <si>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</si>
  <si>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</si>
  <si>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</si>
  <si>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</si>
  <si>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</si>
  <si>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</si>
  <si>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</si>
  <si>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</si>
  <si>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</si>
  <si>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</si>
  <si>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</si>
  <si>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</si>
  <si>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</si>
  <si>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</si>
  <si>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</si>
  <si>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</si>
  <si>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</si>
  <si>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</si>
  <si>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</si>
  <si>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</si>
  <si>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</si>
  <si>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</si>
  <si>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</si>
  <si>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</si>
  <si>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</si>
  <si>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</si>
  <si>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</si>
  <si>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</si>
  <si>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</si>
  <si>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</si>
  <si>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</si>
  <si>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</si>
  <si>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</si>
  <si>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</si>
  <si>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</si>
  <si>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</si>
  <si>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</si>
  <si>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</si>
  <si>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</si>
  <si>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</si>
  <si>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</si>
  <si>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</si>
  <si>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</si>
  <si>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</si>
  <si>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</si>
  <si>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</si>
  <si>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</si>
  <si>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</si>
  <si>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</si>
  <si>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</si>
  <si>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</si>
  <si>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</si>
  <si>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</si>
  <si>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</si>
  <si>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</si>
  <si>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</si>
  <si>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</si>
  <si>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</si>
  <si>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</si>
  <si>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</si>
  <si>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</si>
  <si>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</si>
  <si>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</si>
  <si>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</si>
  <si>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</si>
  <si>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</si>
  <si>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</si>
  <si>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</si>
  <si>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</si>
  <si>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</si>
  <si>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</si>
  <si>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</si>
  <si>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</si>
  <si>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</si>
  <si>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</si>
  <si>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</si>
  <si>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</si>
  <si>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</si>
  <si>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</si>
  <si>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</si>
  <si>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</si>
  <si>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</si>
  <si>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</si>
  <si>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</si>
  <si>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</si>
  <si>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</si>
  <si>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</si>
  <si>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</si>
  <si>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</si>
  <si>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</si>
  <si>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</si>
  <si>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</si>
  <si>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</si>
  <si>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</si>
  <si>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</si>
  <si>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</si>
  <si>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</si>
  <si>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</si>
  <si>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</si>
  <si>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</si>
  <si>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</si>
  <si>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</si>
  <si>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</si>
  <si>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</si>
  <si>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</si>
  <si>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</si>
  <si>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</si>
  <si>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</si>
  <si>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</si>
  <si>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</si>
  <si>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</si>
  <si>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</si>
  <si>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</si>
  <si>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</si>
  <si>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</si>
  <si>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</si>
  <si>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</si>
  <si>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</si>
  <si>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</si>
  <si>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</si>
  <si>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</si>
  <si>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</si>
  <si>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</si>
  <si>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</si>
  <si>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</si>
  <si>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</si>
  <si>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</si>
  <si>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</si>
  <si>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</si>
  <si>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</si>
  <si>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</si>
  <si>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</si>
  <si>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</si>
  <si>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</si>
  <si>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</si>
  <si>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</si>
  <si>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</si>
  <si>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</si>
  <si>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</si>
  <si>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</si>
  <si>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</si>
  <si>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</si>
  <si>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</si>
  <si>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</si>
  <si>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</si>
  <si>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</si>
  <si>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</si>
  <si>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</si>
  <si>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</si>
  <si>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</si>
  <si>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</si>
  <si>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</si>
  <si>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</si>
  <si>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</si>
  <si>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</si>
  <si>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</si>
  <si>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</si>
  <si>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</si>
  <si>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</si>
  <si>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</si>
  <si>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</si>
  <si>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</si>
  <si>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</si>
  <si>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</si>
  <si>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</si>
  <si>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</si>
  <si>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</si>
  <si>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</si>
  <si>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</si>
  <si>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</si>
  <si>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</si>
  <si>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</si>
  <si>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</si>
  <si>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</si>
  <si>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</si>
  <si>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</si>
  <si>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</si>
  <si>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</si>
  <si>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</si>
  <si>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</si>
  <si>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</si>
  <si>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</si>
  <si>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</si>
  <si>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</si>
  <si>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</si>
  <si>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</si>
  <si>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</si>
  <si>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</si>
  <si>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</si>
  <si>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</si>
  <si>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</si>
  <si>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</si>
  <si>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</si>
  <si>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</si>
  <si>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</si>
  <si>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</si>
  <si>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</si>
  <si>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</si>
  <si>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</si>
  <si>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</si>
  <si>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</si>
  <si>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</si>
  <si>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</si>
  <si>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</si>
  <si>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</si>
  <si>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</si>
  <si>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</si>
  <si>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</si>
  <si>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</si>
  <si>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</si>
  <si>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</si>
  <si>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</si>
  <si>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</si>
  <si>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</si>
  <si>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</si>
  <si>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</si>
  <si>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</si>
  <si>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</si>
  <si>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</si>
  <si>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</si>
  <si>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</si>
  <si>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</si>
  <si>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</si>
  <si>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</si>
  <si>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</si>
  <si>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</si>
  <si>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</si>
  <si>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</si>
  <si>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</si>
  <si>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</si>
  <si>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</si>
  <si>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</si>
  <si>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</si>
  <si>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</si>
  <si>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</si>
  <si>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</si>
  <si>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</si>
  <si>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</si>
  <si>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</si>
  <si>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</si>
  <si>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</si>
  <si>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</si>
  <si>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</si>
  <si>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</si>
  <si>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</si>
  <si>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</si>
  <si>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</si>
  <si>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</si>
  <si>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</si>
  <si>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</si>
  <si>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</si>
  <si>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</si>
  <si>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</si>
  <si>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</si>
  <si>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</si>
  <si>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</si>
  <si>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</si>
  <si>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</si>
  <si>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</si>
  <si>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</si>
  <si>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</si>
  <si>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</si>
  <si>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</si>
  <si>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</si>
  <si>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</si>
  <si>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</si>
  <si>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</si>
  <si>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</si>
  <si>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</si>
  <si>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</si>
  <si>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</si>
  <si>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</si>
  <si>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</si>
  <si>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</si>
  <si>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</si>
  <si>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</si>
  <si>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</si>
  <si>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</si>
  <si>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</si>
  <si>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</si>
  <si>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</si>
  <si>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</si>
  <si>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</si>
  <si>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</si>
  <si>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</si>
  <si>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</si>
  <si>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</si>
  <si>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</si>
  <si>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</si>
  <si>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</si>
  <si>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</si>
  <si>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</si>
  <si>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</si>
  <si>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</si>
  <si>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</si>
  <si>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</si>
  <si>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</si>
  <si>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</si>
  <si>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</si>
  <si>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</si>
  <si>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</si>
  <si>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</si>
  <si>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</si>
  <si>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</si>
  <si>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</si>
  <si>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</si>
  <si>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</si>
  <si>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</si>
  <si>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</si>
  <si>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</si>
  <si>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</si>
  <si>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</si>
  <si>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</si>
  <si>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</si>
  <si>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</si>
  <si>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</si>
  <si>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</si>
  <si>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</si>
  <si>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</si>
  <si>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</si>
  <si>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</si>
  <si>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</si>
  <si>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</si>
  <si>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</si>
  <si>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</si>
  <si>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</si>
  <si>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</si>
  <si>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</si>
  <si>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</si>
  <si>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</si>
  <si>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</si>
  <si>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</si>
  <si>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</si>
  <si>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</si>
  <si>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</si>
  <si>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</si>
  <si>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</si>
  <si>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</si>
  <si>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</si>
  <si>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</si>
  <si>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</si>
  <si>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</si>
  <si>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</si>
  <si>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</si>
  <si>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</si>
  <si>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</si>
  <si>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</si>
  <si>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</si>
  <si>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</si>
  <si>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</si>
  <si>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</si>
  <si>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</si>
  <si>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</si>
  <si>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</si>
  <si>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</si>
  <si>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</si>
  <si>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</si>
  <si>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</si>
  <si>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</si>
  <si>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</si>
  <si>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</si>
  <si>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</si>
  <si>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</si>
  <si>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</si>
  <si>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</si>
  <si>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</si>
  <si>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</si>
  <si>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</si>
  <si>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</si>
  <si>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</si>
  <si>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</si>
  <si>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</si>
  <si>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</si>
  <si>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</si>
  <si>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</si>
  <si>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</si>
  <si>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</si>
  <si>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</si>
  <si>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</si>
  <si>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</si>
  <si>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</si>
  <si>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</si>
  <si>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</si>
  <si>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</si>
  <si>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</si>
  <si>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</si>
  <si>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</si>
  <si>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</si>
  <si>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</si>
  <si>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</si>
  <si>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</si>
  <si>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</si>
  <si>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</si>
  <si>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</si>
  <si>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</si>
  <si>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</si>
  <si>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</si>
  <si>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</si>
  <si>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</si>
  <si>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</si>
  <si>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</si>
  <si>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</si>
  <si>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</si>
  <si>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</si>
  <si>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</si>
  <si>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</si>
  <si>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</si>
  <si>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</si>
  <si>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</si>
  <si>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</si>
  <si>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</si>
  <si>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</si>
  <si>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</si>
  <si>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</si>
  <si>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</si>
  <si>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</si>
  <si>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</si>
  <si>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</si>
  <si>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</si>
  <si>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</si>
  <si>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</si>
  <si>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</si>
  <si>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</si>
  <si>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</si>
  <si>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</si>
  <si>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</si>
  <si>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</si>
  <si>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</si>
  <si>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</si>
  <si>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</si>
  <si>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</si>
  <si>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</si>
  <si>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</si>
  <si>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</si>
  <si>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</si>
  <si>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</si>
  <si>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</si>
  <si>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</si>
  <si>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</si>
  <si>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</si>
  <si>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</si>
  <si>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</si>
  <si>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</si>
  <si>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</si>
  <si>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</si>
  <si>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</si>
  <si>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</si>
  <si>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</si>
  <si>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</si>
  <si>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</si>
  <si>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</si>
  <si>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</si>
  <si>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</si>
  <si>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</si>
  <si>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</si>
  <si>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</si>
  <si>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</si>
  <si>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</si>
  <si>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</si>
  <si>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</si>
  <si>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</si>
  <si>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</si>
  <si>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</si>
  <si>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</si>
  <si>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</si>
  <si>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</si>
  <si>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</si>
  <si>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</si>
  <si>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</si>
  <si>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</si>
  <si>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</si>
  <si>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</si>
  <si>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</si>
  <si>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</si>
  <si>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</si>
  <si>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</si>
  <si>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</si>
  <si>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</si>
  <si>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</si>
  <si>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</si>
  <si>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</si>
  <si>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</si>
  <si>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</si>
  <si>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</si>
  <si>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</si>
  <si>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</si>
  <si>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</si>
  <si>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</si>
  <si>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</si>
  <si>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</si>
  <si>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</si>
  <si>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</si>
  <si>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</si>
  <si>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</si>
  <si>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</si>
  <si>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</si>
  <si>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</si>
  <si>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</si>
  <si>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</si>
  <si>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</si>
  <si>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</si>
  <si>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</si>
  <si>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</si>
  <si>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</si>
  <si>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</si>
  <si>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</si>
  <si>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</si>
  <si>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</si>
  <si>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</si>
  <si>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</si>
  <si>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</si>
  <si>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</si>
  <si>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</si>
  <si>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</si>
  <si>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</si>
  <si>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</si>
  <si>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</si>
  <si>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</si>
  <si>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</si>
  <si>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</si>
  <si>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</si>
  <si>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</si>
  <si>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</si>
  <si>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</si>
  <si>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</si>
  <si>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</si>
  <si>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</si>
  <si>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</si>
  <si>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</si>
  <si>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</si>
  <si>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</si>
  <si>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</si>
  <si>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</si>
  <si>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</si>
  <si>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</si>
  <si>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</si>
  <si>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</si>
  <si>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</si>
  <si>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</si>
  <si>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</si>
  <si>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</si>
  <si>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</si>
  <si>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</si>
  <si>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</si>
  <si>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</si>
  <si>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</si>
  <si>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</si>
  <si>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</si>
  <si>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</si>
  <si>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</si>
  <si>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</si>
  <si>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</si>
  <si>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</si>
  <si>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</si>
  <si>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</si>
  <si>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</si>
  <si>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</si>
  <si>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</si>
  <si>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</si>
  <si>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</si>
  <si>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</si>
  <si>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</si>
  <si>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</si>
  <si>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</si>
  <si>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</si>
  <si>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</si>
  <si>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</si>
  <si>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</si>
  <si>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</si>
  <si>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</si>
  <si>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</si>
  <si>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</si>
  <si>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</si>
  <si>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</si>
  <si>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</si>
  <si>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</si>
  <si>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</si>
  <si>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</si>
  <si>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</si>
  <si>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</si>
  <si>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</si>
  <si>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</si>
  <si>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</si>
  <si>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</si>
  <si>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</si>
  <si>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</si>
  <si>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</si>
  <si>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</si>
  <si>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</si>
  <si>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</si>
  <si>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</si>
  <si>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</si>
  <si>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</si>
  <si>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</si>
  <si>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</si>
  <si>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</si>
  <si>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</si>
  <si>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</si>
  <si>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</si>
  <si>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</si>
  <si>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</si>
  <si>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</si>
  <si>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</si>
  <si>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</si>
  <si>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</si>
  <si>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</si>
  <si>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</si>
  <si>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</si>
  <si>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</si>
  <si>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</si>
  <si>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</si>
  <si>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</si>
  <si>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</si>
  <si>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</si>
  <si>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</si>
  <si>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</si>
  <si>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</si>
  <si>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</si>
  <si>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</si>
  <si>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</si>
  <si>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</si>
  <si>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</si>
  <si>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</si>
  <si>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</si>
  <si>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</si>
  <si>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</si>
  <si>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</si>
  <si>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</si>
  <si>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</si>
  <si>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</si>
  <si>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</si>
  <si>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</si>
  <si>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</si>
  <si>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</si>
  <si>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</si>
  <si>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</si>
  <si>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</si>
  <si>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</si>
  <si>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</si>
  <si>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</si>
  <si>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</si>
  <si>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</si>
  <si>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</si>
  <si>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</si>
  <si>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</si>
  <si>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</si>
  <si>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</si>
  <si>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</si>
  <si>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</si>
  <si>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</si>
  <si>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</si>
  <si>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</si>
  <si>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</si>
  <si>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</si>
  <si>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</si>
  <si>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</si>
  <si>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</si>
  <si>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</si>
  <si>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</si>
  <si>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</si>
  <si>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</si>
  <si>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</si>
  <si>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</si>
  <si>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</si>
  <si>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</si>
  <si>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</si>
  <si>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</si>
  <si>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</si>
  <si>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</si>
  <si>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</si>
  <si>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</si>
  <si>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</si>
  <si>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</si>
  <si>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</si>
  <si>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</si>
  <si>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</si>
  <si>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</si>
  <si>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</si>
  <si>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</si>
  <si>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</si>
  <si>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</si>
  <si>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</si>
  <si>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</si>
  <si>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</si>
  <si>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</si>
  <si>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</si>
  <si>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</si>
  <si>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</si>
  <si>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</si>
  <si>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</si>
  <si>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</si>
  <si>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</si>
  <si>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</si>
  <si>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</si>
  <si>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</si>
  <si>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</si>
  <si>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</si>
  <si>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</si>
  <si>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</si>
  <si>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</si>
  <si>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</si>
  <si>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</si>
  <si>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</si>
  <si>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</si>
  <si>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</si>
  <si>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</si>
  <si>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</si>
  <si>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</si>
  <si>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</si>
  <si>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</si>
  <si>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</si>
  <si>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</si>
  <si>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</si>
  <si>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</si>
  <si>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</si>
  <si>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</si>
  <si>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</si>
  <si>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</si>
  <si>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</si>
  <si>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</si>
  <si>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</si>
  <si>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</si>
  <si>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</si>
  <si>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</si>
  <si>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</si>
  <si>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</si>
  <si>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</si>
  <si>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</si>
  <si>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</si>
  <si>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</si>
  <si>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</si>
  <si>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</si>
  <si>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</si>
  <si>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</si>
  <si>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</si>
  <si>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</si>
  <si>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</si>
  <si>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</si>
  <si>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</si>
  <si>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</si>
  <si>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</si>
  <si>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</si>
  <si>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</si>
  <si>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</si>
  <si>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</si>
  <si>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</si>
  <si>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</si>
  <si>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</si>
  <si>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</si>
  <si>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</si>
  <si>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</si>
  <si>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</si>
  <si>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</si>
  <si>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</si>
  <si>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</si>
  <si>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</si>
  <si>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</si>
  <si>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</si>
  <si>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</si>
  <si>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</si>
  <si>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</si>
  <si>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</si>
  <si>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</si>
  <si>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</si>
  <si>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</si>
  <si>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</si>
  <si>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</si>
  <si>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</si>
  <si>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</si>
  <si>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</si>
  <si>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</si>
  <si>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</si>
  <si>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</si>
  <si>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</si>
  <si>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</si>
  <si>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</si>
  <si>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</si>
  <si>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</si>
  <si>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</si>
  <si>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</si>
  <si>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</si>
  <si>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</si>
  <si>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</si>
  <si>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</si>
  <si>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</si>
  <si>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</si>
  <si>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</si>
  <si>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</si>
  <si>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</si>
  <si>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</si>
  <si>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</si>
  <si>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</si>
  <si>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</si>
  <si>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</si>
  <si>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</si>
  <si>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</si>
  <si>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</si>
  <si>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</si>
  <si>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</si>
  <si>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</si>
  <si>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</si>
  <si>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</si>
  <si>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</si>
  <si>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</si>
  <si>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</si>
  <si>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</si>
  <si>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</si>
  <si>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</si>
  <si>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</si>
  <si>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</si>
  <si>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</si>
  <si>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</si>
  <si>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</si>
  <si>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</si>
  <si>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</si>
  <si>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</si>
  <si>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</si>
  <si>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</si>
  <si>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</si>
  <si>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</si>
  <si>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</si>
  <si>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</si>
  <si>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</si>
  <si>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</si>
  <si>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</si>
  <si>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</si>
  <si>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</si>
  <si>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</si>
  <si>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</si>
  <si>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</si>
  <si>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</si>
  <si>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</si>
  <si>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</si>
  <si>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</si>
  <si>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</si>
  <si>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</si>
  <si>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</si>
  <si>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</si>
  <si>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</si>
  <si>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</si>
  <si>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</si>
  <si>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</si>
  <si>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</si>
  <si>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</si>
  <si>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</si>
  <si>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</si>
  <si>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</si>
  <si>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</si>
  <si>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</si>
  <si>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</si>
  <si>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</si>
  <si>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</si>
  <si>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</si>
  <si>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</si>
  <si>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</si>
  <si>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</si>
  <si>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</si>
  <si>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</si>
  <si>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</si>
  <si>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</si>
  <si>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</si>
  <si>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</si>
  <si>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</si>
  <si>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</si>
  <si>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</si>
  <si>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</si>
  <si>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</si>
  <si>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</si>
  <si>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</si>
  <si>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</si>
  <si>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</si>
  <si>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</si>
  <si>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</si>
  <si>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</si>
  <si>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</si>
  <si>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</si>
  <si>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</si>
  <si>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</si>
  <si>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</si>
  <si>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</si>
  <si>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</si>
  <si>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</si>
  <si>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</si>
  <si>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</si>
  <si>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</si>
  <si>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</si>
  <si>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</si>
  <si>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</si>
  <si>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</si>
  <si>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</si>
  <si>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</si>
  <si>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</si>
  <si>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</si>
  <si>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</si>
  <si>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</si>
  <si>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</si>
  <si>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</si>
  <si>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</si>
  <si>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</si>
  <si>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</si>
  <si>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</si>
  <si>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</si>
  <si>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</si>
  <si>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</si>
  <si>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</si>
  <si>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</si>
  <si>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</si>
  <si>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</si>
  <si>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</si>
  <si>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</si>
  <si>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</si>
  <si>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</si>
  <si>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</si>
  <si>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</si>
  <si>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</si>
  <si>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</si>
  <si>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</si>
  <si>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</si>
  <si>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</si>
  <si>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</si>
  <si>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</si>
  <si>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</si>
  <si>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</si>
  <si>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</si>
  <si>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</si>
  <si>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</si>
  <si>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</si>
  <si>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</si>
  <si>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</si>
  <si>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</si>
  <si>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</si>
  <si>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</si>
  <si>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</si>
  <si>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</si>
  <si>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</si>
  <si>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</si>
  <si>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</si>
  <si>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</si>
  <si>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</si>
  <si>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</si>
  <si>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</si>
  <si>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</si>
  <si>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</si>
  <si>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</si>
  <si>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</si>
  <si>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</si>
  <si>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</si>
  <si>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</si>
  <si>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</si>
  <si>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</si>
  <si>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</si>
  <si>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</si>
  <si>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</si>
  <si>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</si>
  <si>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</si>
  <si>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</si>
  <si>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</si>
  <si>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</si>
  <si>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</si>
  <si>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</si>
  <si>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</si>
  <si>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</si>
  <si>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</si>
  <si>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</si>
  <si>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</si>
  <si>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</si>
  <si>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</si>
  <si>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</si>
  <si>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</si>
  <si>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</si>
  <si>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</si>
  <si>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</si>
  <si>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</si>
  <si>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</si>
  <si>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</si>
  <si>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</si>
  <si>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</si>
  <si>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</si>
  <si>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</si>
  <si>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</si>
  <si>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</si>
  <si>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</si>
  <si>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</si>
  <si>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</si>
  <si>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</si>
  <si>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</si>
  <si>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</si>
  <si>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</si>
  <si>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</si>
  <si>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</si>
  <si>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</si>
  <si>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</si>
  <si>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</si>
  <si>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</si>
  <si>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</si>
  <si>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</si>
  <si>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</si>
  <si>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</si>
  <si>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</si>
  <si>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</si>
  <si>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</si>
  <si>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</si>
  <si>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</si>
  <si>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</si>
  <si>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</si>
  <si>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</si>
  <si>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</si>
  <si>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</si>
  <si>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</si>
  <si>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</si>
  <si>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</si>
  <si>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</si>
  <si>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</si>
  <si>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</si>
  <si>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</si>
  <si>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</si>
  <si>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</si>
  <si>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</si>
  <si>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</si>
  <si>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</si>
  <si>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</si>
  <si>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</si>
  <si>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</si>
  <si>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</si>
  <si>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</si>
  <si>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</si>
  <si>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</si>
  <si>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</si>
  <si>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</si>
  <si>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</si>
  <si>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</si>
  <si>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</si>
  <si>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</si>
  <si>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</si>
  <si>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</si>
  <si>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</si>
  <si>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</si>
  <si>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</si>
  <si>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</si>
  <si>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</si>
  <si>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</si>
  <si>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</si>
  <si>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</si>
  <si>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</si>
  <si>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</si>
  <si>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</si>
  <si>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</si>
  <si>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</si>
  <si>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</si>
  <si>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</si>
  <si>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</si>
  <si>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</si>
  <si>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</si>
  <si>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</si>
  <si>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</si>
  <si>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</si>
  <si>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</si>
  <si>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</si>
  <si>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</si>
  <si>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</si>
  <si>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</si>
  <si>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</si>
  <si>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</si>
  <si>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</si>
  <si>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</si>
  <si>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</si>
  <si>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</si>
  <si>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</si>
  <si>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</si>
  <si>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</si>
  <si>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</si>
  <si>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</si>
  <si>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</si>
  <si>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</si>
  <si>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</si>
  <si>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</si>
  <si>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</si>
  <si>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</si>
  <si>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</si>
  <si>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</si>
  <si>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</si>
  <si>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</si>
  <si>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</si>
  <si>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</si>
  <si>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</si>
  <si>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</si>
  <si>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</si>
  <si>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</si>
  <si>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</si>
  <si>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</si>
  <si>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</si>
  <si>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</si>
  <si>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</si>
  <si>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</si>
  <si>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</si>
  <si>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</si>
  <si>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</si>
  <si>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</si>
  <si>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</si>
  <si>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</si>
  <si>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</si>
  <si>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</si>
  <si>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</si>
  <si>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</si>
  <si>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</si>
  <si>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</si>
  <si>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</si>
  <si>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</si>
  <si>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</si>
  <si>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</si>
  <si>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</si>
  <si>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</si>
  <si>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</si>
  <si>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</si>
  <si>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</si>
  <si>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</si>
  <si>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</si>
  <si>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</si>
  <si>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</si>
  <si>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</si>
  <si>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</si>
  <si>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</si>
  <si>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</si>
  <si>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</si>
  <si>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</si>
  <si>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</si>
  <si>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</si>
  <si>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</si>
  <si>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</si>
  <si>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</si>
  <si>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</si>
  <si>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</si>
  <si>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</si>
  <si>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</si>
  <si>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</si>
  <si>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</si>
  <si>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</si>
  <si>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</si>
  <si>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</si>
  <si>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</si>
  <si>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</si>
  <si>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</si>
  <si>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</si>
  <si>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</si>
  <si>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</si>
  <si>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</si>
  <si>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</si>
  <si>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</si>
  <si>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</si>
  <si>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</si>
  <si>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</si>
  <si>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</si>
  <si>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</si>
  <si>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</si>
  <si>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</si>
  <si>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</si>
  <si>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</si>
  <si>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</si>
  <si>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</si>
  <si>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</si>
  <si>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</si>
  <si>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</si>
  <si>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</si>
  <si>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</si>
  <si>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</si>
  <si>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</si>
  <si>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</si>
  <si>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</si>
  <si>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</si>
  <si>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</si>
  <si>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</si>
  <si>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</si>
  <si>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</si>
  <si>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</si>
  <si>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</si>
  <si>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</si>
  <si>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</si>
  <si>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</si>
  <si>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</si>
  <si>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</si>
  <si>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</si>
  <si>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</si>
  <si>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</si>
  <si>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</si>
  <si>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</si>
  <si>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</si>
  <si>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</si>
  <si>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</si>
  <si>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</si>
  <si>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</si>
  <si>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</si>
  <si>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</si>
  <si>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</si>
  <si>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</si>
  <si>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</si>
  <si>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</si>
  <si>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</si>
  <si>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</si>
  <si>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</si>
  <si>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</si>
  <si>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</si>
  <si>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</si>
  <si>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</si>
  <si>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</si>
  <si>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</si>
  <si>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</si>
  <si>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</si>
  <si>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</si>
  <si>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</si>
  <si>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</si>
  <si>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</si>
  <si>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</si>
  <si>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</si>
  <si>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</si>
  <si>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</si>
  <si>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</si>
  <si>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</si>
  <si>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</si>
  <si>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</si>
  <si>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</si>
  <si>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</si>
  <si>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</si>
  <si>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</si>
  <si>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</si>
  <si>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</si>
  <si>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</si>
  <si>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</si>
  <si>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</si>
  <si>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</si>
  <si>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</si>
  <si>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</si>
  <si>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</si>
  <si>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</si>
  <si>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</si>
  <si>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</si>
  <si>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</si>
  <si>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</si>
  <si>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</si>
  <si>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</si>
  <si>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</si>
  <si>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</si>
  <si>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</si>
  <si>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</si>
  <si>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</si>
  <si>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</si>
  <si>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</si>
  <si>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</si>
  <si>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</si>
  <si>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</si>
  <si>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</si>
  <si>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</si>
  <si>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</si>
  <si>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</si>
  <si>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</si>
  <si>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</si>
  <si>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</si>
  <si>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</si>
  <si>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</si>
  <si>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</si>
  <si>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</si>
  <si>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</si>
  <si>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</si>
  <si>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</si>
  <si>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</si>
  <si>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</si>
  <si>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</si>
  <si>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</si>
  <si>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</si>
  <si>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</si>
  <si>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</si>
  <si>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</si>
  <si>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</si>
  <si>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</si>
  <si>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</si>
  <si>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</si>
  <si>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</si>
  <si>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</si>
  <si>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</si>
  <si>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</si>
  <si>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</si>
  <si>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</si>
  <si>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</si>
  <si>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</si>
  <si>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</si>
  <si>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</si>
  <si>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</si>
  <si>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</si>
  <si>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</si>
  <si>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</si>
  <si>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</si>
  <si>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</si>
  <si>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</si>
  <si>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</si>
  <si>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</si>
  <si>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</si>
  <si>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</si>
  <si>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</si>
  <si>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</si>
  <si>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</si>
  <si>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</si>
  <si>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</si>
  <si>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</si>
  <si>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</si>
  <si>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</si>
  <si>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</si>
  <si>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</si>
  <si>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</si>
  <si>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</si>
  <si>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</si>
  <si>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</si>
  <si>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</si>
  <si>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</si>
  <si>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</si>
  <si>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</si>
  <si>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</si>
  <si>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</si>
  <si>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</si>
  <si>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</si>
  <si>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</si>
  <si>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</si>
  <si>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</si>
  <si>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</si>
  <si>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</si>
  <si>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</si>
  <si>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</si>
  <si>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</si>
  <si>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</si>
  <si>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</si>
  <si>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</si>
  <si>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</si>
  <si>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</si>
  <si>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</si>
  <si>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</si>
  <si>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</si>
  <si>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</si>
  <si>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</si>
  <si>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</si>
  <si>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</si>
  <si>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</si>
  <si>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</si>
  <si>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</si>
  <si>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</si>
  <si>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</si>
  <si>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</si>
  <si>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</si>
  <si>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</si>
  <si>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</si>
  <si>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</si>
  <si>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</si>
  <si>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</si>
  <si>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</si>
  <si>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</si>
  <si>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</si>
  <si>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</si>
  <si>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</si>
  <si>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</si>
  <si>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</si>
  <si>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</si>
  <si>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</si>
  <si>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</si>
  <si>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</si>
  <si>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</si>
  <si>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</si>
  <si>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</si>
  <si>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</si>
  <si>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</si>
  <si>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</si>
  <si>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</si>
  <si>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</si>
  <si>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</si>
  <si>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</si>
  <si>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</si>
  <si>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</si>
  <si>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</si>
  <si>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</si>
  <si>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</si>
  <si>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</si>
  <si>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</si>
  <si>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</si>
  <si>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</si>
  <si>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</si>
  <si>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</si>
  <si>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</si>
  <si>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</si>
  <si>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</si>
  <si>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</si>
  <si>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</si>
  <si>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</si>
  <si>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</si>
  <si>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</si>
  <si>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</si>
  <si>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</si>
  <si>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</si>
  <si>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</si>
  <si>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</si>
  <si>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</si>
  <si>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</si>
  <si>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</si>
  <si>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</si>
  <si>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</si>
  <si>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</si>
  <si>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</si>
  <si>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</si>
  <si>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</si>
  <si>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</si>
  <si>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</si>
  <si>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</si>
  <si>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</si>
  <si>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</si>
  <si>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</si>
  <si>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</si>
  <si>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</si>
  <si>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</si>
  <si>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</si>
  <si>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</si>
  <si>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</si>
  <si>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</si>
  <si>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</si>
  <si>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</si>
  <si>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</si>
  <si>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</si>
  <si>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</si>
  <si>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</si>
  <si>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</si>
  <si>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</si>
  <si>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</si>
  <si>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</si>
  <si>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</si>
  <si>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</si>
  <si>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</si>
  <si>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</si>
  <si>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</si>
  <si>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</si>
  <si>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</si>
  <si>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</si>
  <si>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</si>
  <si>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</si>
  <si>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</si>
  <si>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</si>
  <si>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</si>
  <si>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</si>
  <si>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</si>
  <si>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</si>
  <si>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</si>
  <si>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</si>
  <si>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</si>
  <si>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</si>
  <si>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</si>
  <si>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</si>
  <si>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</si>
  <si>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</si>
  <si>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</si>
  <si>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</si>
  <si>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</si>
  <si>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</si>
  <si>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</si>
  <si>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</si>
  <si>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</si>
  <si>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</si>
  <si>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</si>
  <si>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</si>
  <si>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</si>
  <si>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</si>
  <si>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</si>
  <si>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</si>
  <si>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</si>
  <si>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</si>
  <si>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</si>
  <si>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</si>
  <si>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</si>
  <si>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</si>
  <si>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</si>
  <si>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</si>
  <si>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</si>
  <si>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</si>
  <si>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</si>
  <si>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</si>
  <si>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</si>
  <si>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</si>
  <si>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</si>
  <si>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</si>
  <si>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</si>
  <si>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</si>
  <si>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</si>
  <si>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</si>
  <si>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</si>
  <si>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</si>
  <si>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</si>
  <si>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</si>
  <si>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</si>
  <si>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</si>
  <si>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</si>
  <si>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</si>
  <si>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</si>
  <si>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</si>
  <si>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</si>
  <si>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</si>
  <si>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</si>
  <si>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</si>
  <si>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</si>
  <si>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</si>
  <si>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</si>
  <si>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</si>
  <si>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</si>
  <si>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</si>
  <si>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</si>
  <si>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</si>
  <si>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</si>
  <si>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</si>
  <si>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</si>
  <si>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</si>
  <si>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</si>
  <si>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</si>
  <si>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</si>
  <si>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</si>
  <si>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</si>
  <si>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</si>
  <si>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</si>
  <si>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</si>
  <si>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</si>
  <si>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</si>
  <si>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</si>
  <si>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</si>
  <si>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</si>
  <si>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</si>
  <si>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</si>
  <si>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</si>
  <si>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</si>
  <si>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</si>
  <si>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</si>
  <si>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</si>
  <si>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</si>
  <si>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</si>
  <si>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</si>
  <si>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</si>
  <si>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</si>
  <si>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</si>
  <si>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</si>
  <si>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</si>
  <si>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</si>
  <si>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</si>
  <si>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</si>
  <si>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</si>
  <si>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</si>
  <si>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</si>
  <si>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</si>
  <si>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</si>
  <si>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</si>
  <si>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</si>
  <si>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</si>
  <si>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</si>
  <si>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</si>
  <si>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</si>
  <si>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</si>
  <si>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</si>
  <si>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</si>
  <si>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</si>
  <si>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</si>
  <si>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</si>
  <si>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</si>
  <si>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</si>
  <si>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</si>
  <si>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</si>
  <si>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</si>
  <si>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</si>
  <si>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</si>
  <si>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</si>
  <si>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</si>
  <si>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</si>
  <si>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</si>
  <si>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</si>
  <si>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</si>
  <si>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</si>
  <si>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</si>
  <si>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</si>
  <si>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</si>
  <si>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</si>
  <si>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</si>
  <si>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</si>
  <si>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</si>
  <si>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</si>
  <si>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</si>
  <si>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</si>
  <si>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</si>
  <si>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</si>
  <si>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</si>
  <si>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</si>
  <si>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</si>
  <si>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</si>
  <si>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</si>
  <si>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</si>
  <si>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</si>
  <si>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</si>
  <si>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</si>
  <si>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</si>
  <si>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</si>
  <si>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</si>
  <si>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</si>
  <si>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</si>
  <si>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</si>
  <si>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</si>
  <si>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</si>
  <si>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</si>
  <si>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</si>
  <si>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</si>
  <si>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</si>
  <si>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</si>
  <si>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</si>
  <si>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</si>
  <si>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</si>
  <si>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</si>
  <si>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</si>
  <si>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</si>
  <si>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</si>
  <si>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</si>
  <si>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</si>
  <si>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</si>
  <si>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</si>
  <si>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</si>
  <si>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</si>
  <si>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</si>
  <si>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</si>
  <si>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</si>
  <si>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</si>
  <si>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</si>
  <si>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</si>
  <si>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</si>
  <si>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</si>
  <si>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</si>
  <si>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</si>
  <si>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</si>
  <si>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</si>
  <si>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</si>
  <si>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</si>
  <si>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</si>
  <si>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</si>
  <si>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</si>
  <si>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</si>
  <si>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</si>
  <si>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</si>
  <si>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</si>
  <si>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</si>
  <si>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</si>
  <si>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</si>
  <si>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</si>
  <si>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</si>
  <si>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</si>
  <si>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</si>
  <si>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</si>
  <si>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</si>
  <si>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</si>
  <si>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</si>
  <si>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</si>
  <si>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</si>
  <si>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</si>
  <si>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</si>
  <si>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</si>
  <si>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</si>
  <si>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</si>
  <si>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</si>
  <si>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</si>
  <si>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</si>
  <si>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</si>
  <si>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</si>
  <si>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</si>
  <si>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</si>
  <si>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</si>
  <si>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</si>
  <si>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</si>
  <si>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</si>
  <si>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</si>
  <si>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</si>
  <si>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</si>
  <si>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</si>
  <si>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</si>
  <si>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</si>
  <si>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</si>
  <si>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</si>
  <si>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</si>
  <si>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</si>
  <si>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</si>
  <si>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</si>
  <si>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</si>
  <si>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</si>
  <si>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</si>
  <si>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</si>
  <si>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</si>
  <si>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</si>
  <si>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</si>
  <si>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</si>
  <si>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</si>
  <si>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</si>
  <si>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</si>
  <si>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</si>
  <si>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</si>
  <si>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</si>
  <si>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</si>
  <si>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</si>
  <si>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</si>
  <si>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</si>
  <si>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</si>
  <si>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</si>
  <si>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</si>
  <si>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</si>
  <si>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</si>
  <si>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</si>
  <si>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</si>
  <si>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</si>
  <si>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</si>
  <si>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</si>
  <si>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</si>
  <si>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</si>
  <si>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</si>
  <si>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</si>
  <si>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</si>
  <si>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</si>
  <si>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</si>
  <si>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</si>
  <si>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</si>
  <si>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</si>
  <si>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</si>
  <si>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</si>
  <si>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</si>
  <si>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</si>
  <si>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</si>
  <si>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</si>
  <si>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</si>
  <si>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</si>
  <si>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</si>
  <si>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</si>
  <si>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</si>
  <si>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</si>
  <si>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</si>
  <si>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</si>
  <si>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</si>
  <si>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</si>
  <si>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</si>
  <si>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</si>
  <si>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</si>
  <si>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</si>
  <si>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</si>
  <si>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</si>
  <si>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</si>
  <si>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</si>
  <si>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</si>
  <si>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</si>
  <si>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</si>
  <si>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</si>
  <si>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</si>
  <si>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</si>
  <si>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</si>
  <si>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</si>
  <si>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</si>
  <si>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</si>
  <si>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</si>
  <si>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</si>
  <si>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</si>
  <si>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</si>
  <si>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</si>
  <si>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</si>
  <si>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</si>
  <si>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</si>
  <si>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</si>
  <si>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</si>
  <si>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</si>
  <si>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</si>
  <si>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</si>
  <si>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</si>
  <si>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</si>
  <si>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</si>
  <si>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</si>
  <si>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</si>
  <si>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</si>
  <si>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</si>
  <si>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</si>
  <si>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</si>
  <si>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</si>
  <si>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</si>
  <si>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</si>
  <si>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</si>
  <si>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</si>
  <si>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</si>
  <si>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</si>
  <si>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</si>
  <si>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</si>
  <si>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</si>
  <si>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</si>
  <si>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</si>
  <si>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</si>
  <si>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</si>
  <si>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</si>
  <si>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</si>
  <si>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</si>
  <si>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</si>
  <si>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</si>
  <si>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</si>
  <si>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</si>
  <si>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</si>
  <si>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</si>
  <si>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</si>
  <si>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</si>
  <si>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</si>
  <si>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</si>
  <si>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</si>
  <si>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</si>
  <si>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</si>
  <si>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</si>
  <si>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</si>
  <si>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</si>
  <si>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</si>
  <si>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</si>
  <si>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</si>
  <si>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</si>
  <si>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</si>
  <si>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</si>
  <si>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</si>
  <si>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</si>
  <si>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</si>
  <si>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</si>
  <si>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</si>
  <si>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</si>
  <si>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</si>
  <si>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</si>
  <si>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</si>
  <si>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</si>
  <si>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</si>
  <si>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</si>
  <si>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</si>
  <si>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</si>
  <si>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</si>
  <si>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</si>
  <si>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</si>
  <si>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</si>
  <si>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</si>
  <si>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</si>
  <si>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</si>
  <si>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</si>
  <si>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</si>
  <si>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</si>
  <si>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</si>
  <si>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</si>
  <si>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</si>
  <si>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</si>
  <si>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</si>
  <si>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</si>
  <si>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</si>
  <si>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</si>
  <si>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</si>
  <si>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</si>
  <si>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</si>
  <si>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</si>
  <si>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</si>
  <si>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</si>
  <si>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</si>
  <si>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</si>
  <si>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</si>
  <si>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</si>
  <si>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</si>
  <si>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</si>
  <si>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</si>
  <si>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</si>
  <si>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</si>
  <si>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</si>
  <si>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</si>
  <si>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</si>
  <si>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</si>
  <si>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</si>
  <si>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</si>
  <si>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</si>
  <si>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</si>
  <si>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</si>
  <si>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</si>
  <si>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</si>
  <si>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</si>
  <si>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</si>
  <si>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</si>
  <si>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</si>
  <si>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</si>
  <si>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</si>
  <si>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</si>
  <si>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</si>
  <si>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</si>
  <si>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</si>
  <si>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</si>
  <si>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</si>
  <si>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</si>
  <si>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</si>
  <si>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</si>
  <si>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</si>
  <si>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</si>
  <si>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</si>
  <si>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</si>
  <si>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</si>
  <si>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</si>
  <si>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</si>
  <si>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</si>
  <si>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</si>
  <si>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</si>
  <si>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</si>
  <si>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</si>
  <si>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</si>
  <si>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</si>
  <si>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</si>
  <si>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</si>
  <si>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</si>
  <si>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</si>
  <si>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</si>
  <si>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</si>
  <si>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</si>
  <si>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</si>
  <si>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</si>
  <si>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</si>
  <si>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</si>
  <si>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</si>
  <si>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</si>
  <si>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</si>
  <si>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</si>
  <si>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</si>
  <si>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</si>
  <si>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</si>
  <si>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</si>
  <si>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</si>
  <si>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</si>
  <si>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</si>
  <si>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</si>
  <si>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</si>
  <si>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</si>
  <si>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</si>
  <si>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</si>
  <si>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</si>
  <si>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</si>
  <si>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</si>
  <si>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</si>
  <si>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</si>
  <si>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</si>
  <si>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</si>
  <si>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</si>
  <si>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</si>
  <si>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</si>
  <si>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</si>
  <si>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</si>
  <si>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</si>
  <si>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</si>
  <si>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</si>
  <si>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</si>
  <si>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</si>
  <si>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</si>
  <si>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</si>
  <si>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</si>
  <si>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</si>
  <si>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</si>
  <si>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</si>
  <si>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</si>
  <si>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</si>
  <si>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</si>
  <si>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</si>
  <si>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</si>
  <si>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</si>
  <si>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</si>
  <si>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</si>
  <si>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</si>
  <si>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</si>
  <si>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</si>
  <si>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</si>
  <si>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</si>
  <si>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</si>
  <si>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</si>
  <si>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</si>
  <si>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</si>
  <si>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</si>
  <si>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</si>
  <si>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</si>
  <si>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</si>
  <si>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</si>
  <si>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</si>
  <si>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</si>
  <si>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</si>
  <si>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</si>
  <si>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</si>
  <si>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</si>
  <si>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</si>
  <si>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</si>
  <si>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</si>
  <si>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</si>
  <si>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</si>
  <si>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</si>
  <si>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</si>
  <si>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</si>
  <si>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</si>
  <si>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</si>
  <si>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</si>
  <si>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</si>
  <si>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</si>
  <si>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</si>
  <si>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</si>
  <si>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</si>
  <si>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</si>
  <si>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</si>
  <si>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</si>
  <si>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</si>
  <si>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</si>
  <si>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</si>
  <si>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</si>
  <si>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</si>
  <si>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</si>
  <si>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</si>
  <si>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</si>
  <si>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</si>
  <si>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</si>
  <si>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</si>
  <si>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</si>
  <si>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</si>
  <si>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</si>
  <si>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</si>
  <si>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</si>
  <si>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</si>
  <si>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</si>
  <si>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</si>
  <si>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</si>
  <si>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</si>
  <si>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</si>
  <si>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</si>
  <si>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</si>
  <si>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</si>
  <si>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</si>
  <si>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</si>
  <si>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</si>
  <si>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</si>
  <si>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</si>
  <si>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</si>
  <si>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</si>
  <si>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</si>
  <si>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</si>
  <si>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</si>
  <si>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</si>
  <si>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</si>
  <si>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</si>
  <si>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</si>
  <si>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</si>
  <si>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</si>
  <si>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</si>
  <si>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</si>
  <si>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</si>
  <si>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</si>
  <si>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</si>
  <si>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</si>
  <si>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</si>
  <si>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</si>
  <si>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</si>
  <si>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</si>
  <si>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</si>
  <si>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</si>
  <si>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</si>
  <si>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</si>
  <si>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</si>
  <si>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</si>
  <si>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</si>
  <si>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</si>
  <si>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</si>
  <si>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</si>
  <si>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</si>
  <si>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</si>
  <si>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</si>
  <si>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</si>
  <si>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</si>
  <si>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</si>
  <si>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</si>
  <si>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</si>
  <si>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</si>
  <si>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</si>
  <si>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</si>
  <si>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</si>
  <si>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</si>
  <si>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</si>
  <si>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</si>
  <si>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</si>
  <si>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</si>
  <si>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</si>
  <si>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</si>
  <si>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</si>
  <si>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</si>
  <si>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</si>
  <si>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</si>
  <si>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</si>
  <si>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</si>
  <si>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</si>
  <si>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</si>
  <si>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</si>
  <si>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</si>
  <si>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</si>
  <si>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</si>
  <si>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</si>
  <si>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</si>
  <si>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</si>
  <si>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</si>
  <si>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</si>
  <si>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</si>
  <si>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</si>
  <si>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</si>
  <si>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</si>
  <si>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</si>
  <si>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</si>
  <si>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</si>
  <si>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</si>
  <si>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</si>
  <si>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</si>
  <si>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</si>
  <si>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</si>
  <si>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</si>
  <si>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</si>
  <si>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</si>
  <si>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</si>
  <si>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</si>
  <si>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</si>
  <si>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</si>
  <si>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</si>
  <si>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</si>
  <si>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</si>
  <si>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</si>
  <si>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</si>
  <si>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</si>
  <si>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</si>
  <si>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</si>
  <si>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</si>
  <si>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</si>
  <si>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</si>
  <si>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</si>
  <si>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</si>
  <si>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</si>
  <si>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</si>
  <si>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</si>
  <si>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</si>
  <si>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</si>
  <si>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</si>
  <si>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</si>
  <si>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</si>
  <si>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</si>
  <si>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</si>
  <si>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</si>
  <si>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</si>
  <si>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</si>
  <si>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</si>
  <si>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</si>
  <si>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</si>
  <si>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</si>
  <si>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</si>
  <si>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</si>
  <si>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</si>
  <si>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</si>
  <si>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</si>
  <si>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</si>
  <si>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</si>
  <si>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</si>
  <si>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</si>
  <si>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</si>
  <si>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</si>
  <si>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</si>
  <si>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</si>
  <si>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</si>
  <si>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</si>
  <si>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</si>
  <si>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</si>
  <si>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</si>
  <si>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</si>
  <si>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</si>
  <si>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</si>
  <si>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</si>
  <si>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</si>
  <si>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</si>
  <si>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</si>
  <si>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</si>
  <si>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</si>
  <si>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</si>
  <si>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</si>
  <si>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</si>
  <si>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</si>
  <si>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</si>
  <si>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</si>
  <si>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</si>
  <si>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</si>
  <si>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</si>
  <si>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</si>
  <si>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</si>
  <si>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</si>
  <si>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</si>
  <si>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</si>
  <si>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</si>
  <si>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</si>
  <si>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</si>
  <si>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</si>
  <si>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</si>
  <si>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</si>
  <si>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</si>
  <si>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</si>
  <si>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</si>
  <si>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</si>
  <si>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</si>
  <si>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</si>
  <si>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</si>
  <si>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</si>
  <si>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</si>
  <si>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</si>
  <si>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</si>
  <si>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</si>
  <si>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</si>
  <si>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</si>
  <si>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</si>
  <si>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</si>
  <si>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</si>
  <si>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</si>
  <si>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</si>
  <si>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</si>
  <si>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</si>
  <si>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</si>
  <si>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</si>
  <si>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</si>
  <si>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</si>
  <si>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</si>
  <si>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</si>
  <si>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</si>
  <si>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</si>
  <si>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</si>
  <si>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</si>
  <si>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</si>
  <si>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</si>
  <si>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</si>
  <si>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</si>
  <si>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</si>
  <si>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</si>
  <si>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</si>
  <si>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</si>
  <si>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</si>
  <si>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</si>
  <si>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</si>
  <si>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</si>
  <si>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</si>
  <si>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</si>
  <si>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</si>
  <si>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</si>
  <si>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</si>
  <si>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</si>
  <si>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</si>
  <si>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</si>
  <si>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</si>
  <si>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</si>
  <si>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</si>
  <si>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</si>
  <si>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</si>
  <si>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</si>
  <si>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</si>
  <si>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</si>
  <si>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</si>
  <si>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</si>
  <si>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</si>
  <si>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</si>
  <si>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</si>
  <si>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</si>
  <si>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</si>
  <si>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</si>
  <si>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</si>
  <si>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</si>
  <si>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</si>
  <si>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</si>
  <si>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</si>
  <si>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</si>
  <si>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</si>
  <si>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</si>
  <si>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</si>
  <si>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</si>
  <si>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</si>
  <si>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</si>
  <si>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</si>
  <si>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</si>
  <si>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</si>
  <si>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</si>
  <si>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</si>
  <si>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</si>
  <si>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</si>
  <si>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</si>
  <si>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</si>
  <si>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</si>
  <si>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</si>
  <si>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</si>
  <si>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</si>
  <si>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</si>
  <si>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</si>
  <si>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</si>
  <si>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</si>
  <si>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</si>
  <si>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</si>
  <si>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</si>
  <si>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</si>
  <si>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</si>
  <si>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</si>
  <si>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</si>
  <si>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</si>
  <si>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</si>
  <si>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</si>
  <si>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</si>
  <si>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</si>
  <si>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</si>
  <si>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</si>
  <si>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</si>
  <si>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</si>
  <si>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team at site TS</t>
  </si>
  <si>
    <t>PCM-20251103-00000502</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</si>
  <si>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</si>
  <si>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</si>
  <si>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</si>
  <si>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</si>
  <si>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</si>
  <si>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</si>
  <si>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</si>
  <si>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</si>
  <si>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</si>
  <si>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</si>
  <si>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</si>
  <si>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</si>
  <si>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</si>
  <si>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</si>
  <si>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</si>
  <si>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</si>
  <si>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</si>
  <si>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</si>
  <si>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</si>
  <si>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</si>
  <si>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</si>
  <si>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</si>
  <si>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</si>
  <si>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</si>
  <si>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</si>
  <si>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</si>
  <si>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</si>
  <si>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</si>
  <si>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</si>
  <si>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</si>
  <si>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</si>
  <si>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</si>
  <si>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</si>
  <si>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</si>
  <si>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</si>
  <si>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</si>
  <si>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</si>
  <si>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</si>
  <si>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</si>
  <si>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</si>
  <si>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</si>
  <si>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</si>
  <si>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</si>
  <si>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</si>
  <si>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</si>
  <si>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</si>
  <si>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</si>
  <si>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</si>
  <si>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</si>
  <si>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</si>
  <si>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</si>
  <si>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</si>
  <si>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</si>
  <si>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</si>
  <si>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</si>
  <si>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</si>
  <si>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</si>
  <si>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</si>
  <si>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</si>
  <si>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</si>
  <si>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</si>
  <si>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</si>
  <si>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</si>
  <si>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</si>
  <si>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</si>
  <si>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</si>
  <si>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</si>
  <si>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</si>
  <si>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</si>
  <si>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</si>
  <si>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</si>
  <si>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</si>
  <si>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</si>
  <si>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</si>
  <si>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</si>
  <si>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</si>
  <si>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</si>
  <si>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</si>
  <si>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</si>
  <si>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</si>
  <si>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</si>
  <si>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</si>
  <si>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</si>
  <si>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</si>
  <si>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</si>
  <si>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</si>
  <si>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</si>
  <si>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PCM-20251103-00000467</t>
  </si>
  <si>
    <t>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</si>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</sst>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9" totalsRowShown="0" headerRowDxfId="31" dataDxfId="30" headerRowBorderDxfId="28" tableBorderDxfId="29">
  <autoFilter ref="A1:L3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L3" sqref="L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301.41951249999693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0.29628333332948387</v>
      </c>
      <c r="H3" s="135">
        <v>45964.066550925927</v>
      </c>
      <c r="I3" s="133" t="str">
        <f>IFERROR(VLOOKUP(D3,DB!A:F,6,0),"")</f>
        <v>Generator-SG</v>
      </c>
      <c r="J3" s="133" t="str">
        <f>IFERROR(VLOOKUP(D3,DB!A:G,7,0),"")</f>
        <v>Vandalized</v>
      </c>
      <c r="K3" s="137" t="s">
        <v>39024</v>
      </c>
      <c r="L3" s="138" t="str">
        <f>IFERROR(VLOOKUP(D3,DB!A:I,9,0),"")</f>
        <v>Latis</v>
      </c>
    </row>
    <row r="4" spans="1:15" ht="15" customHeight="1">
      <c r="A4" s="132" t="s">
        <v>39025</v>
      </c>
      <c r="B4" s="133" t="str">
        <f>IFERROR(VLOOKUP(D4,DB!A:K,11,0),"")</f>
        <v>R1</v>
      </c>
      <c r="C4" s="133">
        <v>1</v>
      </c>
      <c r="D4" s="133" t="s">
        <v>21634</v>
      </c>
      <c r="E4" s="134" t="s">
        <v>39021</v>
      </c>
      <c r="F4" s="135">
        <v>45964.357708333337</v>
      </c>
      <c r="G4" s="136">
        <f ca="1">IFERROR(NOW()-F4,"")</f>
        <v>1.0230092586425599E-2</v>
      </c>
      <c r="H4" s="135">
        <v>45964.3440625</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45964.367938425923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45964.367938425923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45964.367938425923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45964.367938425923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45964.367938425923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45964.367938425923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45964.367938425923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45964.367938425923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45964.367938425923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45964.367938425923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45964.367938425923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45964.367938425923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45964.367938425923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45964.367938425923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45964.367938425923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45964.367938425923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45964.367938425923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45964.367938425923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45964.367938425923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45964.367938425923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45964.367938425923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45964.367938425923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45964.367938425923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45964.367938425923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45964.367938425923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45964.367938425923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45964.367938425923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45964.367938425923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45964.367938425923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45964.367938425923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45964.367938425923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45964.367938425923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45964.367938425923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45964.367938425923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45964.367938425923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45964.367938425923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45964.367938425923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45964.367938425923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45964.367938425923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45964.367938425923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45964.367938425923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45964.367938425923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45964.367938425923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45964.367938425923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45964.367938425923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45964.367938425923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45964.367938425923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45964.367938425923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45964.367938425923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45964.367938425923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45964.367938425923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45964.367938425923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45964.367938425923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45964.367938425923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45964.367938425923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45964.367938425923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45964.367938425923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45964.367938425923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45964.367938425923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45964.367938425923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45964.367938425923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45964.367938425923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45964.367938425923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45964.367938425923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45964.367938425923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45964.367938425923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45964.367938425923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45964.367938425923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45964.367938425923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45964.367938425923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45964.367938425923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45964.367938425923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45964.367938425923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45964.367938425923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45964.367938425923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45964.367938425923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45964.367938425923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45964.367938425923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45964.367938425923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45964.367938425923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45964.367938425923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45964.367938425923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45964.367938425923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45964.367938425923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45964.367938425923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45964.367938425923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45964.367938425923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45964.367938425923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45964.367938425923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45964.367938425923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45964.367938425923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45964.367938425923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45964.367938425923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45964.367938425923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45964.367938425923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45964.367938425923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45964.367938425923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45964.367938425923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45964.367938425923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45964.367938425923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45964.367938425923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45964.367938425923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45964.367938425923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45964.367938425923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45964.367938425923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45964.367938425923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45964.367938425923</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45964.367938425923</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C250A76E-C9BC-4CAA-9107-B159EB06933C}"/>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selection activeCell="D7" sqref="D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139.36810046296159</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39104</v>
      </c>
      <c r="F4" s="114">
        <v>45958.742083333331</v>
      </c>
      <c r="G4" s="115">
        <f ca="1">IFERROR(NOW()-F4,"-")</f>
        <v>5.6258550925922464</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76"/>
      <c r="B5" s="18"/>
      <c r="C5" s="18"/>
      <c r="D5" s="18"/>
      <c r="E5" s="86"/>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c r="C6" s="18"/>
      <c r="D6" s="18"/>
      <c r="E6" s="86"/>
      <c r="F6" s="114"/>
      <c r="G6" s="115"/>
      <c r="H6" s="114"/>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45964.367938425923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45964.367938425923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45964.367938425923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45964.367938425923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45964.367938425923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45964.367938425923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45964.367938425923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45964.367938425923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45964.367938425923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45964.367938425923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45964.367938425923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45964.367938425923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45964.367938425923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45964.367938425923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45964.367938425923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45964.367938425923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45964.367938425923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45964.367938425923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45964.367938425923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45964.367938425923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45964.367938425923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45964.367938425923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45964.367938425923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45964.367938425923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45964.367938425923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45964.367938425923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45964.367938425923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45964.367938425923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45964.367938425923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45964.367938425923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45964.367938425923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45964.367938425923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45964.367938425923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45964.367938425923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45964.367938425923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45964.367938425923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45964.367938425923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45964.367938425923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45964.367938425923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45964.367938425923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45964.367938425923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45964.367938425923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45964.367938425923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45964.367938425923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45964.367938425923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45964.367938425923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45964.367938425923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45964.367938425923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45964.367938425923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45964.367938425923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45964.367938425923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45964.367938425923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45964.367938425923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45964.367938425923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45964.367938425923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45964.367938425923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45964.367938425923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45964.367938425923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45964.367938425923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45964.367938425923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45964.367938425923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45964.367938425923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45964.367938425923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45964.367938425923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45964.367938425923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45964.367938425923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45964.367938425923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45964.367938425923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45964.367938425923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45964.367938425923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45964.367938425923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45964.367938425923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45964.367938425923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45964.367938425923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45964.367938425923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45964.367938425923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45964.367938425923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45964.367938425923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45964.367938425923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45964.367938425923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45964.367938425923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45964.367938425923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45964.367938425923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45964.367938425923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45964.367938425923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45964.367938425923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45964.367938425923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45964.367938425923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45964.367938425923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45964.367938425923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45964.367938425923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45964.367938425923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45964.367938425923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45964.367938425923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45964.367938425923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45964.367938425923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45964.367938425923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45964.367938425923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45964.367938425923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45964.367938425923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45964.367938425923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45964.367938425923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45964.367938425923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45964.367938425923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45964.367938425923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45964.367938425923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45964.367938425923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45964.367938425923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45964.367938425923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45964.367938425923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45964.367938425923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45964.367938425923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45964.367938425923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45964.367938425923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45964.367938425923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45964.367938425923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45964.367938425923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45964.367938425923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45964.367938425923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45964.367938425923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45964.367938425923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45964.367938425923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45964.367938425923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45964.367938425923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45964.367938425923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45964.367938425923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45964.367938425923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60"/>
      <c r="B134" s="161" t="str">
        <f>IFERROR(VLOOKUP(D134,DB!A:K,11,0),"")</f>
        <v/>
      </c>
      <c r="C134" s="161"/>
      <c r="D134" s="161"/>
      <c r="E134" s="162"/>
      <c r="F134" s="163"/>
      <c r="G134" s="164">
        <f ca="1">IFERROR(NOW()-F134,"-")</f>
        <v>45964.367938425923</v>
      </c>
      <c r="H134" s="163"/>
      <c r="I134" s="161" t="str">
        <f>IFERROR(VLOOKUP(D134,DB!A:F,6,0),"")</f>
        <v/>
      </c>
      <c r="J134" s="161" t="str">
        <f>IFERROR(VLOOKUP(D134,DB!A:G,7,0),"")</f>
        <v/>
      </c>
      <c r="K134" s="165"/>
      <c r="L134" s="161" t="str">
        <f>IFERROR(VLOOKUP(D134,DB!A:I,9,0),"")</f>
        <v/>
      </c>
      <c r="M134" s="161"/>
      <c r="N134" s="161"/>
      <c r="O134" s="161"/>
      <c r="P134" s="161"/>
      <c r="Q134" s="161"/>
      <c r="R134" s="161"/>
      <c r="S134" s="161"/>
      <c r="T134" s="161"/>
      <c r="U134" s="161"/>
      <c r="V134" s="161"/>
      <c r="W134" s="161"/>
      <c r="X134" s="161"/>
      <c r="Y134" s="161"/>
      <c r="Z134" s="161"/>
      <c r="AA134" s="161"/>
      <c r="AB134" s="161"/>
      <c r="AC134" s="161"/>
      <c r="AD134" s="161"/>
      <c r="AE134" s="161"/>
      <c r="AF134" s="161"/>
      <c r="AG134" s="161"/>
      <c r="AH134" s="161"/>
      <c r="AI134" s="161"/>
      <c r="AJ134" s="161"/>
      <c r="AK134" s="161"/>
      <c r="AL134" s="161"/>
      <c r="AM134" s="161"/>
      <c r="AN134" s="161"/>
      <c r="AO134" s="161"/>
      <c r="AP134" s="161"/>
      <c r="AQ134" s="161"/>
      <c r="AR134" s="161"/>
      <c r="AS134" s="161"/>
      <c r="AT134" s="161"/>
      <c r="AU134" s="161"/>
      <c r="AV134" s="161"/>
      <c r="AW134" s="161"/>
      <c r="AX134" s="161"/>
      <c r="AY134" s="161"/>
      <c r="AZ134" s="161"/>
      <c r="BA134" s="161"/>
      <c r="BB134" s="161"/>
      <c r="BC134" s="161"/>
      <c r="BD134" s="161"/>
      <c r="BE134" s="161"/>
      <c r="BF134" s="161"/>
      <c r="BG134" s="161"/>
      <c r="BH134" s="161"/>
      <c r="BI134" s="161"/>
      <c r="BJ134" s="161"/>
      <c r="BK134" s="161"/>
      <c r="BL134" s="161"/>
      <c r="BM134" s="161"/>
      <c r="BN134" s="161"/>
      <c r="BO134" s="161"/>
      <c r="BP134" s="161"/>
      <c r="BQ134" s="161"/>
      <c r="BR134" s="161"/>
      <c r="BS134" s="161"/>
      <c r="BT134" s="161"/>
      <c r="BU134" s="161"/>
      <c r="BV134" s="161"/>
      <c r="BW134" s="161"/>
      <c r="BX134" s="161"/>
      <c r="BY134" s="161"/>
      <c r="BZ134" s="161"/>
      <c r="CA134" s="161"/>
      <c r="CB134" s="161"/>
      <c r="CC134" s="161"/>
      <c r="CD134" s="161"/>
      <c r="CE134" s="161"/>
      <c r="CF134" s="161"/>
      <c r="CG134" s="161"/>
      <c r="CH134" s="161"/>
      <c r="CI134" s="161"/>
      <c r="CJ134" s="166"/>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2" sqref="D2:D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62" t="s">
        <v>20252</v>
      </c>
      <c r="E2" s="18"/>
      <c r="F2" s="20"/>
      <c r="G2" s="21">
        <f t="shared" ref="G2:G41" ca="1" si="0">IFERROR(NOW()-F2,"-")</f>
        <v>45964.367938425923</v>
      </c>
      <c r="H2" s="22"/>
      <c r="I2" s="19" t="str">
        <f>IFERROR(VLOOKUP(D2,DB!A:F,6,0),"")</f>
        <v>Power Cube</v>
      </c>
      <c r="J2" s="18" t="str">
        <f>IFERROR(VLOOKUP(D2,DB!A:G,7,0),"")</f>
        <v>No BB Design+Good</v>
      </c>
      <c r="K2" s="46"/>
      <c r="L2" s="23" t="str">
        <f>IFERROR(VLOOKUP(D2,DB!A:I,9,0),"")</f>
        <v>Latis</v>
      </c>
    </row>
    <row r="3" spans="1:13" ht="15" customHeight="1">
      <c r="A3" s="19"/>
      <c r="B3" s="62" t="str">
        <f>IFERROR(VLOOKUP(D3,DB!A:K,11,0),"")</f>
        <v>R3</v>
      </c>
      <c r="C3" s="18"/>
      <c r="D3" s="62" t="s">
        <v>18626</v>
      </c>
      <c r="E3" s="18"/>
      <c r="F3" s="20"/>
      <c r="G3" s="21">
        <f t="shared" ca="1" si="0"/>
        <v>45964.367938425923</v>
      </c>
      <c r="H3" s="22"/>
      <c r="I3" s="19" t="str">
        <f>IFERROR(VLOOKUP(D3,DB!A:F,6,0),"")</f>
        <v>SCECO+STB</v>
      </c>
      <c r="J3" s="18" t="str">
        <f>IFERROR(VLOOKUP(D3,DB!A:G,7,0),"")</f>
        <v>Good</v>
      </c>
      <c r="K3" s="46"/>
      <c r="L3" s="23" t="str">
        <f>IFERROR(VLOOKUP(D3,DB!A:I,9,0),"")</f>
        <v>Latis</v>
      </c>
    </row>
    <row r="4" spans="1:13" ht="15" customHeight="1">
      <c r="A4" s="19"/>
      <c r="B4" s="62" t="str">
        <f>IFERROR(VLOOKUP(D4,DB!A:K,11,0),"")</f>
        <v>R3</v>
      </c>
      <c r="C4" s="18"/>
      <c r="D4" s="62" t="s">
        <v>397</v>
      </c>
      <c r="E4" s="18"/>
      <c r="F4" s="20"/>
      <c r="G4" s="21">
        <f t="shared" ca="1" si="0"/>
        <v>45964.367938425923</v>
      </c>
      <c r="H4" s="22"/>
      <c r="I4" s="19" t="str">
        <f>IFERROR(VLOOKUP(D4,DB!A:F,6,0),"")</f>
        <v>Generator-DG</v>
      </c>
      <c r="J4" s="18" t="str">
        <f>IFERROR(VLOOKUP(D4,DB!A:G,7,0),"")</f>
        <v>Good</v>
      </c>
      <c r="K4" s="46"/>
      <c r="L4" s="23" t="str">
        <f>IFERROR(VLOOKUP(D4,DB!A:I,9,0),"")</f>
        <v>Zain</v>
      </c>
    </row>
    <row r="5" spans="1:13" ht="15" customHeight="1">
      <c r="A5" s="19"/>
      <c r="B5" s="62" t="str">
        <f>IFERROR(VLOOKUP(D5,DB!A:K,11,0),"")</f>
        <v>R3</v>
      </c>
      <c r="C5" s="18"/>
      <c r="D5" s="62" t="s">
        <v>5284</v>
      </c>
      <c r="E5" s="18"/>
      <c r="F5" s="20"/>
      <c r="G5" s="21">
        <f t="shared" ca="1" si="0"/>
        <v>45964.367938425923</v>
      </c>
      <c r="H5" s="22"/>
      <c r="I5" s="19" t="str">
        <f>IFERROR(VLOOKUP(D5,DB!A:F,6,0),"")</f>
        <v>Power Cube</v>
      </c>
      <c r="J5" s="18" t="str">
        <f>IFERROR(VLOOKUP(D5,DB!A:G,7,0),"")</f>
        <v>Good</v>
      </c>
      <c r="K5" s="46"/>
      <c r="L5" s="23" t="str">
        <f>IFERROR(VLOOKUP(D5,DB!A:I,9,0),"")</f>
        <v>Zain</v>
      </c>
    </row>
    <row r="6" spans="1:13" ht="15" customHeight="1">
      <c r="A6" s="19"/>
      <c r="B6" s="62" t="str">
        <f>IFERROR(VLOOKUP(D6,DB!A:K,11,0),"")</f>
        <v/>
      </c>
      <c r="C6" s="18"/>
      <c r="D6" s="18"/>
      <c r="E6" s="18"/>
      <c r="F6" s="20"/>
      <c r="G6" s="21">
        <f t="shared" ca="1" si="0"/>
        <v>45964.367938425923</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45964.367938425923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45964.367938425923</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45964.367938425923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45964.367938425923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45964.367938425923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45964.367938425923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45964.367938425923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45964.367938425923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45964.367938425923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45964.367938425923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45964.367938425923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45964.367938425923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45964.367938425923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45964.367938425923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45964.367938425923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45964.367938425923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45964.367938425923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45964.367938425923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45964.367938425923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45964.367938425923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45964.367938425923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45964.367938425923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45964.367938425923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45964.367938425923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45964.367938425923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45964.367938425923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45964.367938425923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45964.367938425923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45964.367938425923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45964.367938425923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45964.367938425923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45964.367938425923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45964.367938425923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45964.367938425923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45964.367938425923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45964.367938425923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45964.367938425923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45964.367938425923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45964.367938425923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45964.367938425923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45964.367938425923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45964.367938425923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45964.367938425923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45964.367938425923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45964.367938425923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45964.367938425923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45964.367938425923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45964.367938425923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45964.367938425923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45964.367938425923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45964.367938425923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45964.367938425923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45964.367938425923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45964.367938425923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45964.367938425923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45964.367938425923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45964.367938425923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45964.367938425923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45964.367938425923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45964.367938425923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45964.367938425923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45964.367938425923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45964.367938425923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45964.367938425923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45964.367938425923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45964.367938425923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45964.367938425923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45964.367938425923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45964.367938425923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45964.367938425923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45964.367938425923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45964.367938425923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45964.367938425923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45964.367938425923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45964.367938425923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45964.367938425923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45964.367938425923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45964.367938425923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45964.367938425923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45964.367938425923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45964.367938425923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45964.367938425923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45964.367938425923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45964.367938425923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45964.367938425923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45964.367938425923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45964.367938425923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45964.367938425923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45964.367938425923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45964.367938425923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45964.367938425923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45964.367938425923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45964.367938425923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45964.367938425923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45964.367938425923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45964.367938425923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45964.367938425923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45964.367938425923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45964.367938425923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45964.367938425923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45964.367938425923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45964.367938425923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45964.367938425923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45964.367938425923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45964.367938425923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45964.367938425923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45964.367938425923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45964.367938425923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45964.367938425923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45964.367938425923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45964.367938425923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45964.367938425923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45964.367938425923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45964.367938425923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45964.367938425923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45964.367938425923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45964.367938425923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45964.367938425923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45964.367938425923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45964.367938425923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45964.367938425923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45964.367938425923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45964.367938425923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45964.367938425923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45964.367938425923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45964.367938425923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45964.367938425923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45964.367938425923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45964.367938425923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45964.367938425923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45964.367938425923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45964.367938425923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45964.367938425923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45964.367938425923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45964.367938425923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45964.367938425923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45964.367938425923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45964.367938425923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45964.367938425923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45964.367938425923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45964.367938425923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45964.367938425923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45964.367938425923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45964.367938425923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45964.367938425923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45964.367938425923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45964.367938425923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45964.367938425923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45964.367938425923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45964.367938425923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45964.367938425923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45964.367938425923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45964.367938425923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45964.367938425923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45964.367938425923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45964.367938425923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45964.367938425923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45964.367938425923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45964.367938425923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45964.367938425923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45964.367938425923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45964.367938425923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45964.367938425923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45964.367938425923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45964.367938425923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45964.367938425923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45964.367938425923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45964.367938425923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45964.367938425923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45964.367938425923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45964.367938425923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45964.367938425923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45964.367938425923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45964.367938425923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45964.367938425923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45964.367938425923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45964.367938425923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45964.367938425923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45964.367938425923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45964.367938425923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45964.367938425923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45964.367938425923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45964.367938425923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45964.367938425923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45964.367938425923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45964.367938425923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45964.367938425923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45964.367938425923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45964.367938425923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45964.367938425923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45964.367938425923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45964.367938425923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45964.367938425923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45964.367938425923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45964.367938425923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45964.367938425923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45964.367938425923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45964.367938425923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45964.367938425923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45964.367938425923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45964.367938425923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45964.367938425923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45964.367938425923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45964.367938425923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45964.367938425923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45964.367938425923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45964.367938425923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45964.367938425923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45964.367938425923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45964.367938425923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45964.367938425923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45964.367938425923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45964.367938425923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45964.367938425923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45964.367938425923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45964.367938425923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45964.367938425923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45964.367938425923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45964.367938425923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45964.367938425923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45964.367938425923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45964.367938425923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45964.367938425923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45964.367938425923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45964.367938425923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45964.367938425923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45964.367938425923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45964.367938425923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45964.367938425923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45964.367938425923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45964.367938425923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45964.367938425923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45964.367938425923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45964.367938425923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45964.367938425923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45964.367938425923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45964.367938425923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45964.367938425923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45964.367938425923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45964.367938425923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45964.367938425923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45964.367938425923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45964.367938425923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45964.367938425923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45964.367938425923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45964.367938425923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45964.367938425923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45964.367938425923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45964.367938425923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45964.367938425923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45964.367938425923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45964.367938425923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45964.367938425923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45964.367938425923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45964.367938425923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45964.367938425923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45964.367938425923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45964.367938425923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45964.367938425923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45964.367938425923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45964.367938425923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45964.367938425923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45964.367938425923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45964.367938425923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45964.367938425923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45964.367938425923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45964.367938425923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45964.367938425923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45964.367938425923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45964.367938425923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45964.367938425923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45964.367938425923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45964.367938425923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45964.367938425923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45964.367938425923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45964.367938425923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45964.367938425923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45964.367938425923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45964.367938425923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45964.367938425923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45964.367938425923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45964.367938425923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45964.367938425923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45964.367938425923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45964.367938425923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45964.367938425923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45964.367938425923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45964.367938425923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45964.367938425923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45964.367938425923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45964.367938425923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45964.367938425923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45964.367938425923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45964.367938425923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45964.367938425923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45964.367938425923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45964.367938425923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45964.367938425923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45964.367938425923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45964.367938425923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45964.367938425923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45964.367938425923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45964.367938425923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45964.367938425923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45964.367938425923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45964.367938425923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45964.367938425923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45964.367938425923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45964.367938425923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45964.367938425923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45964.367938425923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45964.367938425923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45964.367938425923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45964.367938425923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45964.367938425923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45964.367938425923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45964.367938425923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45964.367938425923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45964.367938425923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45964.367938425923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45964.367938425923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45964.367938425923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45964.367938425923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45964.367938425923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45964.367938425923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45964.367938425923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45964.367938425923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45964.367938425923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45964.367938425923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45964.367938425923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45964.367938425923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45964.367938425923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45964.367938425923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45964.367938425923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45964.367938425923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45964.367938425923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45964.367938425923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45964.367938425923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45964.367938425923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45964.367938425923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45964.367938425923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45964.367938425923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45964.367938425923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45964.367938425923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45964.367938425923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45964.367938425923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45964.367938425923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45964.367938425923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45964.367938425923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45964.367938425923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45964.367938425923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45964.367938425923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45964.367938425923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45964.367938425923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45964.367938425923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45964.367938425923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45964.367938425923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45964.367938425923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45964.367938425923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45964.367938425923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45964.367938425923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45964.367938425923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45964.367938425923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45964.367938425923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45964.367938425923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45964.367938425923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45964.367938425923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45964.367938425923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45964.367938425923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45964.367938425923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45964.367938425923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45964.367938425923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45964.367938425923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45964.367938425923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45964.367938425923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45964.367938425923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45964.367938425923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45964.367938425923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45964.367938425923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45964.367938425923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45964.367938425923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45964.367938425923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45964.367938425923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45964.367938425923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45964.367938425923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45964.367938425923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45964.367938425923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45964.367938425923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45964.367938425923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45964.367938425923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45964.367938425923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45964.367938425923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45964.367938425923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45964.367938425923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45964.367938425923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45964.367938425923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45964.367938425923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45964.367938425923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45964.367938425923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45964.367938425923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45964.367938425923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45964.367938425923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45964.367938425923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45964.367938425923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45964.367938425923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45964.367938425923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45964.367938425923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45964.367938425923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45964.367938425923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45964.367938425923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45964.367938425923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45964.367938425923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45964.367938425923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45964.367938425923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45964.367938425923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45964.367938425923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45964.367938425923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45964.367938425923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45964.367938425923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45964.367938425923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45964.367938425923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45964.367938425923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45964.367938425923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45964.367938425923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45964.367938425923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45964.367938425923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45964.367938425923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45964.367938425923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45964.367938425923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45964.367938425923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45964.367938425923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45964.367938425923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45964.367938425923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45964.367938425923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45964.367938425923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45964.367938425923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45964.367938425923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45964.367938425923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45964.367938425923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45964.367938425923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45964.367938425923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45964.367938425923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45964.367938425923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45964.367938425923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45964.367938425923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45964.367938425923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45964.367938425923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45964.367938425923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45964.367938425923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45964.367938425923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45964.367938425923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45964.367938425923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45964.367938425923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45964.367938425923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45964.367938425923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45964.367938425923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45964.367938425923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45964.367938425923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45964.367938425923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45964.367938425923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45964.367938425923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45964.367938425923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45964.367938425923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45964.367938425923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45964.367938425923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45964.367938425923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45964.367938425923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45964.367938425923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45964.367938425923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45964.367938425923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45964.367938425923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45964.367938425923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45964.367938425923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45964.367938425923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45964.367938425923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45964.367938425923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45964.367938425923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45964.367938425923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45964.367938425923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45964.367938425923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45964.367938425923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45964.367938425923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45964.367938425923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45964.367938425923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45964.367938425923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45964.367938425923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45964.367938425923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45964.367938425923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45964.367938425923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45964.367938425923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45964.367938425923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45964.367938425923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45964.367938425923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45964.367938425923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45964.367938425923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45964.367938425923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45964.367938425923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45964.367938425923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45964.367938425923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45964.367938425923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45964.367938425923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45964.367938425923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45964.367938425923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45964.367938425923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45964.367938425923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45964.367938425923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45964.367938425923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45964.367938425923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45964.367938425923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45964.367938425923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45964.367938425923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45964.367938425923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45964.367938425923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45964.367938425923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45964.367938425923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45964.367938425923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45964.367938425923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45964.367938425923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45964.367938425923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45964.367938425923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45964.367938425923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45964.367938425923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45964.367938425923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45964.367938425923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45964.367938425923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45964.367938425923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45964.367938425923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45964.367938425923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45964.367938425923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45964.367938425923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45964.367938425923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45964.367938425923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45964.367938425923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45964.367938425923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45964.367938425923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45964.367938425923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45964.367938425923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45964.367938425923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45964.367938425923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45964.367938425923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45964.367938425923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45964.367938425923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45964.367938425923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45964.367938425923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45964.367938425923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45964.367938425923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45964.367938425923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45964.367938425923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45964.367938425923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45964.367938425923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45964.367938425923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45964.367938425923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45964.367938425923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45964.367938425923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45964.367938425923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45964.367938425923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45964.367938425923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45964.367938425923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45964.367938425923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45964.367938425923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45964.367938425923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45964.367938425923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45964.367938425923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45964.367938425923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45964.367938425923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45964.367938425923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45964.367938425923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45964.367938425923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45964.367938425923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45964.367938425923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45964.367938425923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45964.367938425923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45964.367938425923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45964.367938425923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45964.367938425923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45964.367938425923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45964.367938425923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45964.367938425923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45964.367938425923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45964.367938425923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45964.367938425923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45964.367938425923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45964.367938425923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45964.367938425923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45964.367938425923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45964.367938425923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45964.367938425923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45964.367938425923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45964.367938425923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45964.367938425923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45964.367938425923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45964.367938425923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45964.367938425923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45964.367938425923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45964.367938425923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45964.367938425923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45964.367938425923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45964.367938425923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45964.367938425923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45964.367938425923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45964.367938425923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45964.367938425923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45964.367938425923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45964.367938425923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45964.367938425923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45964.367938425923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45964.367938425923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45964.367938425923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45964.367938425923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45964.367938425923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45964.367938425923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45964.367938425923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45964.367938425923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45964.367938425923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45964.367938425923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45964.367938425923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45964.367938425923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45964.367938425923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45964.367938425923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45964.367938425923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45964.367938425923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45964.367938425923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45964.367938425923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45964.367938425923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45964.367938425923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45964.367938425923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45964.367938425923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45964.367938425923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45964.367938425923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45964.367938425923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45964.367938425923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45964.367938425923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45964.367938425923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45964.367938425923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45964.367938425923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45964.367938425923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45964.367938425923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45964.367938425923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45964.367938425923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45964.367938425923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45964.367938425923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45964.367938425923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45964.367938425923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45964.367938425923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45964.367938425923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45964.367938425923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45964.367938425923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45964.367938425923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45964.367938425923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45964.367938425923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45964.367938425923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45964.367938425923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45964.367938425923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45964.367938425923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45964.367938425923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45964.367938425923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45964.367938425923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45964.367938425923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45964.367938425923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45964.367938425923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45964.367938425923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45964.367938425923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45964.367938425923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45964.367938425923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45964.367938425923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45964.367938425923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45964.367938425923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45964.367938425923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45964.367938425923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45964.367938425923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45964.367938425923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45964.367938425923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45964.367938425923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45964.367938425923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45964.367938425923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45964.367938425923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45964.367938425923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45964.367938425923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45964.367938425923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45964.367938425923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45964.367938425923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45964.367938425923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45964.367938425923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45964.367938425923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45964.367938425923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45964.367938425923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45964.367938425923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45964.367938425923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45964.367938425923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45964.367938425923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45964.367938425923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45964.367938425923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45964.367938425923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45964.367938425923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45964.367938425923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45964.367938425923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45964.367938425923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45964.367938425923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45964.367938425923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45964.367938425923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45964.367938425923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45964.367938425923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45964.367938425923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45964.367938425923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45964.367938425923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45964.367938425923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45964.367938425923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45964.367938425923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45964.367938425923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45964.367938425923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45964.367938425923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45964.367938425923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45964.367938425923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45964.367938425923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45964.367938425923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45964.367938425923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45964.367938425923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45964.367938425923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45964.367938425923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45964.367938425923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45964.367938425923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45964.367938425923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45964.367938425923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45964.367938425923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45964.367938425923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45964.367938425923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45964.367938425923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45964.367938425923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45964.367938425923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45964.367938425923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45964.367938425923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45964.367938425923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45964.367938425923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45964.367938425923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45964.367938425923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45964.367938425923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45964.367938425923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45964.367938425923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45964.367938425923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45964.367938425923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45964.367938425923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45964.367938425923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45964.367938425923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45964.367938425923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45964.367938425923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45964.367938425923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45964.367938425923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45964.367938425923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45964.367938425923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45964.367938425923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45964.367938425923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45964.367938425923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45964.367938425923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45964.367938425923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45964.367938425923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45964.367938425923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45964.367938425923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45964.367938425923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45964.367938425923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45964.367938425923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45964.367938425923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45964.367938425923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45964.367938425923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45964.367938425923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45964.367938425923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45964.367938425923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45964.367938425923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45964.367938425923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45964.367938425923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45964.367938425923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45964.367938425923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45964.367938425923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45964.367938425923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45964.367938425923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45964.367938425923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45964.367938425923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45964.367938425923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45964.367938425923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45964.367938425923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45964.367938425923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45964.367938425923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45964.367938425923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45964.367938425923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45964.367938425923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45964.367938425923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45964.367938425923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45964.367938425923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45964.367938425923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45964.367938425923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45964.367938425923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45964.367938425923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45964.367938425923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45964.367938425923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45964.367938425923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45964.367938425923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45964.367938425923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45964.367938425923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45964.367938425923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45964.367938425923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45964.367938425923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45964.367938425923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45964.367938425923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45964.367938425923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45964.367938425923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45964.367938425923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45964.367938425923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45964.367938425923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45964.367938425923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45964.367938425923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45964.367938425923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45964.367938425923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45964.367938425923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45964.367938425923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45964.367938425923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45964.367938425923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45964.367938425923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45964.367938425923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45964.367938425923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45964.367938425923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45964.367938425923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45964.367938425923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45964.367938425923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45964.367938425923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45964.367938425923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45964.367938425923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45964.367938425923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45964.367938425923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45964.367938425923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45964.367938425923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45964.367938425923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45964.367938425923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45964.367938425923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45964.367938425923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45964.367938425923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45964.367938425923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45964.367938425923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45964.367938425923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45964.367938425923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45964.367938425923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45964.367938425923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45964.367938425923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45964.367938425923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45964.367938425923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45964.367938425923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45964.367938425923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45964.367938425923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45964.367938425923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45964.367938425923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45964.367938425923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45964.367938425923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45964.367938425923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45964.367938425923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45964.367938425923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45964.367938425923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45964.367938425923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45964.367938425923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45964.367938425923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45964.367938425923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45964.367938425923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45964.367938425923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45964.367938425923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45964.367938425923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45964.367938425923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45964.367938425923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45964.367938425923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45964.367938425923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45964.367938425923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45964.367938425923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45964.367938425923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45964.367938425923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45964.367938425923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45964.367938425923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45964.367938425923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45964.367938425923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45964.367938425923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45964.367938425923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45964.367938425923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45964.367938425923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45964.367938425923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45964.367938425923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45964.367938425923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45964.367938425923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45964.367938425923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45964.367938425923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45964.367938425923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45964.367938425923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45964.367938425923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45964.367938425923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45964.367938425923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45964.367938425923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45964.367938425923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45964.367938425923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45964.367938425923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45964.367938425923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45964.367938425923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45964.367938425923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45964.367938425923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45964.367938425923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45964.367938425923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45964.367938425923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45964.367938425923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45964.367938425923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45964.367938425923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45964.367938425923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45964.367938425923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45964.367938425923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45964.367938425923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45964.367938425923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45964.367938425923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45964.367938425923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45964.367938425923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45964.367938425923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45964.367938425923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45964.367938425923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45964.367938425923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45964.367938425923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45964.367938425923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45964.367938425923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45964.367938425923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45964.367938425923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45964.367938425923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45964.367938425923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45964.367938425923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45964.367938425923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45964.367938425923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45964.367938425923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45964.367938425923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45964.367938425923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45964.367938425923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45964.367938425923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45964.367938425923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45964.367938425923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45964.367938425923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45964.367938425923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45964.367938425923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45964.367938425923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45964.367938425923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45964.367938425923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45964.367938425923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45964.367938425923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45964.367938425923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45964.367938425923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45964.367938425923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45964.367938425923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45964.367938425923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45964.367938425923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45964.367938425923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45964.367938425923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45964.367938425923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45964.367938425923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45964.367938425923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45964.367938425923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45964.367938425923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45964.367938425923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45964.367938425923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45964.367938425923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45964.367938425923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45964.367938425923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45964.367938425923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45964.367938425923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45964.367938425923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45964.367938425923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45964.367938425923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45964.367938425923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45964.367938425923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45964.367938425923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45964.367938425923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45964.367938425923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45964.367938425923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45964.367938425923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45964.367938425923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45964.367938425923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45964.367938425923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45964.367938425923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45964.367938425923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45964.367938425923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45964.367938425923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45964.367938425923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45964.367938425923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45964.367938425923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45964.367938425923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45964.367938425923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45964.367938425923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45964.367938425923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45964.367938425923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45964.367938425923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45964.367938425923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45964.367938425923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45964.367938425923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45964.367938425923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45964.367938425923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45964.367938425923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45964.367938425923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45964.367938425923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45964.367938425923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45964.367938425923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45964.367938425923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45964.367938425923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45964.367938425923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45964.367938425923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45964.367938425923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45964.367938425923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45964.367938425923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45964.367938425923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45964.367938425923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45964.367938425923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45964.367938425923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45964.367938425923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45964.367938425923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45964.367938425923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45964.367938425923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45964.367938425923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45964.367938425923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45964.367938425923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45964.367938425923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45964.367938425923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45964.367938425923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45964.367938425923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45964.367938425923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45964.367938425923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45964.367938425923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45964.367938425923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45964.367938425923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45964.367938425923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45964.367938425923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45964.367938425923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45964.367938425923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45964.367938425923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45964.367938425923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45964.367938425923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45964.367938425923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45964.367938425923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45964.367938425923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45964.367938425923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45964.367938425923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45964.367938425923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45964.367938425923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45964.367938425923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45964.367938425923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45964.367938425923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45964.367938425923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45964.367938425923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45964.367938425923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45964.367938425923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45964.367938425923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45964.367938425923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45964.367938425923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45964.367938425923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45964.367938425923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45964.367938425923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45964.367938425923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45964.367938425923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45964.367938425923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45964.367938425923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45964.367938425923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45964.367938425923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45964.367938425923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45964.367938425923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45964.367938425923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45964.367938425923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45964.367938425923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45964.367938425923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45964.367938425923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45964.367938425923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45964.367938425923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45964.367938425923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45964.367938425923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45964.367938425923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45964.367938425923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45964.367938425923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45964.367938425923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45964.367938425923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45964.367938425923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45964.367938425923</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260.88722083332686</v>
      </c>
      <c r="H2" s="98">
        <v>45703.474768518521</v>
      </c>
      <c r="I2" s="98" t="str">
        <f>IFERROR(VLOOKUP(D2,DB!A:F,6,0),"")</f>
        <v>SCECO</v>
      </c>
      <c r="J2" s="98" t="str">
        <f>IFERROR(VLOOKUP(D2,DB!A:G,7,0),"")</f>
        <v>Dead</v>
      </c>
      <c r="K2" s="100" t="s">
        <v>39112</v>
      </c>
      <c r="L2" s="93" t="str">
        <f>IFERROR(VLOOKUP(D2,DB!A:I,9,0),"")</f>
        <v>Latis</v>
      </c>
    </row>
    <row r="3" spans="1:16" ht="15" customHeight="1">
      <c r="A3" s="118" t="s">
        <v>39113</v>
      </c>
      <c r="B3" s="118" t="str">
        <f>IFERROR(VLOOKUP(D3,DB!A:K,11,0),"")</f>
        <v>R4</v>
      </c>
      <c r="C3" s="119">
        <v>1</v>
      </c>
      <c r="D3" s="120" t="s">
        <v>33959</v>
      </c>
      <c r="E3" s="97" t="s">
        <v>39021</v>
      </c>
      <c r="F3" s="122">
        <v>45964.339120370372</v>
      </c>
      <c r="G3" s="123">
        <f ca="1">IFERROR(NOW()-F3,"")</f>
        <v>2.8818055550800636E-2</v>
      </c>
      <c r="H3" s="122">
        <v>45964.333043981482</v>
      </c>
      <c r="I3" s="118" t="str">
        <f>IFERROR(VLOOKUP(D3,DB!A:F,6,0),"")</f>
        <v>SCECO</v>
      </c>
      <c r="J3" s="118" t="str">
        <f>IFERROR(VLOOKUP(D3,DB!A:G,7,0),"")</f>
        <v>Dead</v>
      </c>
      <c r="K3" s="124" t="s">
        <v>39114</v>
      </c>
      <c r="L3" s="120" t="str">
        <f>IFERROR(VLOOKUP(D3,DB!A:I,9,0),"")</f>
        <v>Latis</v>
      </c>
    </row>
    <row r="4" spans="1:16" ht="15" customHeight="1">
      <c r="A4" s="118"/>
      <c r="B4" s="118" t="str">
        <f>IFERROR(VLOOKUP(D4,DB!A:K,11,0),"")</f>
        <v/>
      </c>
      <c r="C4" s="119"/>
      <c r="D4" s="120"/>
      <c r="E4" s="97"/>
      <c r="F4" s="122"/>
      <c r="G4" s="123">
        <f ca="1">IFERROR(NOW()-F4,"")</f>
        <v>45964.367938425923</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45964.367938425923</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45964.367938425923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45964.367938425923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45964.367938425923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45964.367938425923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45964.367938425923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45964.367938425923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45964.367938425923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45964.367938425923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45964.367938425923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45964.367938425923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45964.367938425923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45964.367938425923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45964.367938425923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45964.367938425923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45964.367938425923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45964.367938425923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45964.367938425923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45964.367938425923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45964.367938425923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45964.367938425923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45964.367938425923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45964.367938425923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45964.367938425923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45964.367938425923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45964.367938425923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45964.367938425923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45964.367938425923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45964.367938425923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45964.367938425923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45964.367938425923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45964.367938425923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45964.367938425923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45964.367938425923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45964.367938425923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45964.367938425923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45964.367938425923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45964.367938425923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45964.367938425923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45964.367938425923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45964.367938425923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45964.367938425923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45964.367938425923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45964.367938425923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45964.367938425923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45964.367938425923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45964.367938425923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45964.367938425923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45964.367938425923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45964.367938425923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45964.367938425923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45964.367938425923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45964.367938425923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45964.367938425923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45964.367938425923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45964.367938425923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45964.367938425923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45964.367938425923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45964.367938425923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45964.367938425923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45964.367938425923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45964.367938425923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45964.367938425923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45964.367938425923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45964.367938425923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45964.367938425923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45964.367938425923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45964.367938425923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45964.367938425923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45964.367938425923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45964.367938425923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45964.367938425923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45964.367938425923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45964.367938425923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45964.367938425923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45964.367938425923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45964.367938425923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45964.367938425923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45964.367938425923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45964.367938425923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45964.367938425923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45964.367938425923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45964.367938425923</v>
      </c>
      <c r="H87" s="122"/>
      <c r="I87" s="118" t="str">
        <f>IFERROR(VLOOKUP(D87,DB!A:F,6,0),"")</f>
        <v/>
      </c>
      <c r="J87" s="118" t="str">
        <f>IFERROR(VLOOKUP(D87,DB!A:G,7,0),"")</f>
        <v/>
      </c>
      <c r="K87" s="124"/>
      <c r="L87" s="120" t="str">
        <f>IFERROR(VLOOKUP(D87,DB!A:I,9,0),"")</f>
        <v/>
      </c>
    </row>
    <row r="88" spans="1:12" ht="15" customHeight="1">
      <c r="A88" s="125"/>
      <c r="B88" s="125" t="str">
        <f>IFERROR(VLOOKUP(D88,DB!A:K,11,0),"")</f>
        <v/>
      </c>
      <c r="C88" s="126"/>
      <c r="D88" s="127"/>
      <c r="E88" s="128"/>
      <c r="F88" s="129"/>
      <c r="G88" s="130">
        <f ca="1">IFERROR(NOW()-F88,"")</f>
        <v>45964.367938425923</v>
      </c>
      <c r="H88" s="129"/>
      <c r="I88" s="125" t="str">
        <f>IFERROR(VLOOKUP(D88,DB!A:F,6,0),"")</f>
        <v/>
      </c>
      <c r="J88" s="125" t="str">
        <f>IFERROR(VLOOKUP(D88,DB!A:G,7,0),"")</f>
        <v/>
      </c>
      <c r="K88" s="131"/>
      <c r="L88" s="127" t="str">
        <f>IFERROR(VLOOKUP(D88,DB!A:I,9,0),"")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72.535878240734746</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39104</v>
      </c>
      <c r="F3" s="38">
        <v>45926.188877314817</v>
      </c>
      <c r="G3" s="143">
        <f t="shared" ref="G3" ca="1" si="0">IFERROR(NOW()-F3,"")</f>
        <v>38.179061111106421</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39104</v>
      </c>
      <c r="F4" s="152">
        <v>45948.661111111112</v>
      </c>
      <c r="G4" s="153">
        <f ca="1">IFERROR(NOW()-F4,"")</f>
        <v>15.706827314810653</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74"/>
      <c r="E5" s="151"/>
      <c r="F5" s="152"/>
      <c r="G5" s="153">
        <f ca="1">IFERROR(NOW()-F5,"")</f>
        <v>45964.367938425923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45964.367938425923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45964.367938425923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45964.367938425923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45964.367938425923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45964.367938425923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45964.367938425923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45964.367938425923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45964.367938425923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45964.367938425923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45964.367938425923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45964.367938425923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45964.367938425923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45964.367938425923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45964.367938425923</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45964.367938425923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45964.367938425923</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45964.367938425923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45964.367938425923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45964.367938425923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45964.367938425923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45964.367938425923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45964.367938425923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45964.367938425923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45964.367938425923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45964.367938425923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45964.367938425923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45964.367938425923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45964.367938425923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45964.367938425923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45964.367938425923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45964.367938425923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45964.367938425923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45964.367938425923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45964.367938425923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45964.367938425923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45964.367938425923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45964.367938425923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45964.367938425923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45964.367938425923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45964.367938425923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45964.367938425923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45964.367938425923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45964.367938425923</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45964.367938425923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45964.367938425923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45964.367938425923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45964.367938425923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45964.367938425923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45964.367938425923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45964.367938425923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45964.367938425923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45964.367938425923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45964.367938425923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45964.367938425923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45964.367938425923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45964.367938425923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45964.367938425923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45964.367938425923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45964.367938425923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45964.367938425923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45964.367938425923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45964.367938425923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45964.367938425923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45964.367938425923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45964.367938425923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45964.367938425923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45964.367938425923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45964.367938425923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45964.367938425923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45964.367938425923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45964.367938425923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45964.367938425923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45964.367938425923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45964.367938425923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45964.367938425923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45964.367938425923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45964.367938425923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45964.367938425923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45964.367938425923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45964.367938425923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45964.367938425923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45964.367938425923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45964.367938425923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45964.367938425923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45964.367938425923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45964.367938425923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45964.367938425923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45964.367938425923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45964.367938425923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45964.367938425923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45964.367938425923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45964.367938425923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45964.367938425923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45964.367938425923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45964.367938425923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45964.367938425923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45964.367938425923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45964.367938425923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45964.367938425923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45964.367938425923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45964.367938425923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45964.367938425923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45964.367938425923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45964.367938425923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45964.367938425923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45964.367938425923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45964.367938425923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45964.367938425923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45964.367938425923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45964.367938425923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45964.367938425923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45964.367938425923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45964.367938425923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45964.367938425923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45964.367938425923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45964.367938425923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45964.367938425923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45964.367938425923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45964.367938425923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45964.367938425923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45964.367938425923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45964.367938425923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45964.367938425923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45964.367938425923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45964.367938425923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45964.367938425923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45964.367938425923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45964.367938425923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45964.367938425923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45964.367938425923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45964.367938425923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45964.367938425923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45964.367938425923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45964.367938425923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45964.367938425923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45964.367938425923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45964.367938425923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45964.367938425923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45964.367938425923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45964.367938425923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45964.367938425923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45964.367938425923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45964.367938425923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45964.367938425923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45964.367938425923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45964.367938425923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45964.367938425923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45964.367938425923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45964.367938425923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45964.367938425923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45964.367938425923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45964.367938425923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45964.367938425923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45964.367938425923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45964.367938425923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45964.367938425923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45964.367938425923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45964.367938425923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45964.367938425923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45964.367938425923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45964.367938425923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45964.367938425923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45964.367938425923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45964.367938425923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45964.367938425923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45964.367938425923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45964.367938425923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45964.367938425923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45964.367938425923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45964.367938425923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45964.367938425923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45964.367938425923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45964.367938425923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45964.367938425923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45964.367938425923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45964.367938425923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45964.367938425923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45964.367938425923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45964.367938425923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45964.367938425923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45964.367938425923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45964.367938425923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45964.367938425923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45964.367938425923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45964.367938425923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45964.367938425923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45964.367938425923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45964.367938425923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45964.367938425923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45964.367938425923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45964.367938425923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45964.367938425923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45964.367938425923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45964.367938425923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45964.367938425923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45964.367938425923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45964.367938425923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45964.367938425923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45964.367938425923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45964.367938425923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45964.367938425923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45964.367938425923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45964.367938425923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45964.367938425923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45964.367938425923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45964.367938425923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45964.367938425923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45964.367938425923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45964.367938425923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45964.367938425923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45964.367938425923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45964.367938425923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45964.367938425923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45964.367938425923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45964.367938425923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45964.367938425923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45964.367938425923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45964.367938425923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45964.367938425923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45964.367938425923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45964.367938425923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45964.367938425923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45964.367938425923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45964.367938425923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45964.367938425923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45964.367938425923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45964.367938425923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45964.367938425923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45964.367938425923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45964.367938425923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45964.367938425923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45964.367938425923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45964.367938425923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45964.367938425923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45964.367938425923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45964.367938425923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45964.367938425923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45964.367938425923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45964.367938425923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45964.367938425923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45964.367938425923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45964.367938425923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45964.367938425923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45964.367938425923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45964.367938425923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45964.367938425923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45964.367938425923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45964.367938425923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45964.367938425923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45964.367938425923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45964.367938425923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45964.367938425923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45964.367938425923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45964.367938425923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45964.367938425923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45964.367938425923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45964.367938425923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45964.367938425923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45964.367938425923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45964.367938425923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45964.367938425923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45964.367938425923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45964.367938425923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45964.367938425923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45964.367938425923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45964.367938425923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45964.367938425923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45964.367938425923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45964.367938425923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45964.367938425923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45964.367938425923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45964.367938425923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45964.367938425923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45964.367938425923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45964.367938425923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45964.367938425923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45964.367938425923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45964.367938425923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45964.367938425923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45964.367938425923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45964.367938425923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45964.367938425923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45964.367938425923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45964.367938425923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45964.367938425923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45964.367938425923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45964.367938425923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45964.367938425923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45964.367938425923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45964.367938425923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45964.367938425923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45964.367938425923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45964.367938425923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45964.367938425923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45964.367938425923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45964.367938425923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45964.367938425923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45964.367938425923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45964.367938425923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45964.367938425923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45964.367938425923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45964.367938425923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45964.367938425923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45964.367938425923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45964.367938425923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45964.367938425923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45964.367938425923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45964.367938425923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45964.367938425923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45964.367938425923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45964.367938425923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45964.367938425923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45964.367938425923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45964.367938425923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45964.367938425923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45964.367938425923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45964.367938425923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45964.367938425923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45964.367938425923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45964.367938425923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45964.367938425923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45964.367938425923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45964.367938425923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45964.367938425923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45964.367938425923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45964.367938425923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45964.367938425923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45964.367938425923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45964.367938425923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45964.367938425923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45964.367938425923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45964.367938425923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45964.367938425923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45964.367938425923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45964.367938425923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45964.367938425923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45964.367938425923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45964.367938425923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45964.367938425923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45964.367938425923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45964.367938425923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45964.367938425923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45964.367938425923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45964.367938425923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45964.367938425923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45964.367938425923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45964.367938425923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45964.367938425923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45964.367938425923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45964.367938425923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45964.367938425923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45964.367938425923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45964.367938425923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45964.367938425923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45964.367938425923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45964.367938425923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45964.367938425923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45964.367938425923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45964.367938425923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45964.367938425923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45964.367938425923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45964.367938425923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45964.367938425923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45964.367938425923</v>
      </c>
      <c r="H369" s="158"/>
      <c r="I369" s="157" t="str">
        <f>IFERROR(VLOOKUP(D369,DB!A:F,6,0),"")</f>
        <v/>
      </c>
      <c r="J369" s="157" t="str">
        <f>IFERROR(VLOOKUP(D369,DB!A:G,7,0),"")</f>
        <v/>
      </c>
      <c r="K369" s="157"/>
      <c r="L369" s="157" t="str">
        <f>IFERROR(VLOOKUP(D369,DB!A:I,9,0),"")</f>
        <v/>
      </c>
    </row>
    <row r="370" spans="1:12" ht="15"/>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9" ht="15"/>
    <row r="480" ht="15"/>
    <row r="482" ht="15"/>
    <row r="483" ht="15"/>
    <row r="484" ht="15"/>
    <row r="485" ht="15"/>
    <row r="487" ht="15"/>
    <row r="488" ht="15"/>
    <row r="495" ht="15"/>
    <row r="496" ht="15"/>
    <row r="497" ht="15"/>
    <row r="498" ht="15"/>
    <row r="499" ht="15"/>
    <row r="500" ht="15"/>
    <row r="503" ht="15"/>
    <row r="504" ht="15"/>
    <row r="505" ht="15"/>
    <row r="506" ht="15"/>
    <row r="507" ht="15"/>
    <row r="508" ht="15"/>
    <row r="509" ht="15"/>
    <row r="510"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70" ht="15"/>
    <row r="571" ht="15"/>
    <row r="608" ht="15"/>
    <row r="609" ht="15"/>
    <row r="610" ht="15"/>
    <row r="611" ht="15"/>
    <row r="612" ht="15"/>
    <row r="613" ht="15"/>
    <row r="614" ht="15"/>
    <row r="615" ht="15"/>
    <row r="616" ht="15"/>
    <row r="617"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2" ht="15"/>
    <row r="703"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907" ht="15"/>
    <row r="908" ht="15"/>
    <row r="909" ht="15"/>
    <row r="910" ht="15"/>
    <row r="911" ht="15"/>
    <row r="912"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82" ht="15"/>
    <row r="983" ht="15"/>
    <row r="985" ht="15"/>
    <row r="986" ht="15"/>
    <row r="987" ht="15"/>
    <row r="988" ht="15"/>
    <row r="989" ht="15"/>
    <row r="990" ht="15"/>
    <row r="991" ht="15"/>
    <row r="993" ht="15"/>
    <row r="994" ht="15"/>
    <row r="995"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0"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3" ht="15"/>
    <row r="1114" ht="15"/>
    <row r="1115" ht="15"/>
    <row r="1116" ht="15"/>
    <row r="1117" ht="15"/>
    <row r="1118" ht="15"/>
    <row r="1119" ht="15"/>
    <row r="1120" ht="15"/>
    <row r="1121" ht="15"/>
    <row r="1122" ht="15"/>
    <row r="1130" ht="15"/>
    <row r="1131" ht="15"/>
    <row r="1134" ht="15"/>
    <row r="1135" ht="15"/>
    <row r="1136" ht="15"/>
    <row r="1137" ht="15"/>
    <row r="1138" ht="15"/>
    <row r="1139" ht="15"/>
    <row r="1140" ht="15"/>
    <row r="1141" ht="15"/>
    <row r="1144" ht="15"/>
    <row r="1145" ht="15"/>
    <row r="1146" ht="15"/>
    <row r="1147" ht="15"/>
    <row r="1148" ht="15"/>
    <row r="1149" ht="15"/>
    <row r="1150" ht="15"/>
    <row r="1151" ht="15"/>
    <row r="1152" ht="15"/>
    <row r="1153" ht="15"/>
    <row r="1154" ht="15"/>
    <row r="1155" ht="15"/>
    <row r="1157" ht="15"/>
    <row r="1158" ht="15"/>
    <row r="1159" ht="15"/>
    <row r="1162" ht="15"/>
    <row r="1164" ht="15"/>
    <row r="1166" ht="15"/>
    <row r="1169" ht="15"/>
    <row r="1170" ht="15"/>
    <row r="1171" ht="15"/>
    <row r="1173" ht="15"/>
    <row r="1175" ht="15"/>
    <row r="1176" ht="15"/>
    <row r="1177" ht="15"/>
    <row r="1178" ht="15"/>
    <row r="1179" ht="15"/>
    <row r="1181" ht="15"/>
    <row r="1182" ht="15"/>
    <row r="1183" ht="15"/>
    <row r="1184" ht="15"/>
    <row r="1186" ht="15"/>
    <row r="1188" ht="15"/>
    <row r="1189" ht="15"/>
    <row r="1191" ht="15"/>
    <row r="1192" ht="15"/>
    <row r="1193" ht="15"/>
    <row r="1194" ht="15"/>
    <row r="1196" ht="15"/>
    <row r="1198" ht="15"/>
    <row r="1199" ht="15"/>
    <row r="1200" ht="15"/>
    <row r="1201" ht="15"/>
    <row r="1203" ht="15"/>
    <row r="1204" ht="15"/>
    <row r="1205" ht="15"/>
    <row r="1206" ht="15"/>
    <row r="1207" ht="15"/>
    <row r="1208" ht="15"/>
    <row r="1209" ht="15"/>
    <row r="1212" ht="15"/>
    <row r="1214" ht="15"/>
    <row r="1215" ht="15"/>
    <row r="1216" ht="15"/>
    <row r="1217" ht="15"/>
    <row r="1218" ht="15"/>
    <row r="1219" ht="15"/>
    <row r="1220" ht="15"/>
    <row r="1221" ht="15"/>
    <row r="1224" ht="15"/>
    <row r="1225" ht="15"/>
    <row r="1227" ht="15"/>
    <row r="1229" ht="15"/>
    <row r="1230" ht="15"/>
    <row r="1231" ht="15"/>
    <row r="1232" ht="15"/>
    <row r="1233" ht="15"/>
    <row r="1237" ht="15"/>
    <row r="1238" ht="15"/>
    <row r="1240" ht="15"/>
    <row r="1241" ht="15"/>
    <row r="1244" ht="15"/>
    <row r="1245" ht="15"/>
    <row r="1249" ht="15"/>
    <row r="1256" ht="15"/>
    <row r="1258" ht="15"/>
    <row r="1259" ht="15"/>
    <row r="1260" ht="15"/>
    <row r="1267" ht="15"/>
    <row r="1268" ht="15"/>
  </sheetData>
  <dataValidations count="2">
    <dataValidation allowBlank="1" showInputMessage="1" showErrorMessage="1" sqref="E1" xr:uid="{920C6338-E771-4DAE-8C89-92A9093EA4DE}"/>
    <dataValidation type="list" allowBlank="1" showInputMessage="1" showErrorMessage="1" sqref="E2:E3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39121</v>
      </c>
      <c r="B2" s="169" t="str">
        <f>IFERROR(VLOOKUP(D2,DB!A:K,11,0),"")</f>
        <v>R6</v>
      </c>
      <c r="C2" s="170">
        <v>1</v>
      </c>
      <c r="D2" s="169" t="s">
        <v>30770</v>
      </c>
      <c r="E2" s="102" t="s">
        <v>39021</v>
      </c>
      <c r="F2" s="175">
        <v>45964.139004629629</v>
      </c>
      <c r="G2" s="115">
        <f t="shared" ref="G2:G15" ca="1" si="0">IFERROR(NOW()-F2,"-")</f>
        <v>0.2289337962938589</v>
      </c>
      <c r="H2" s="171">
        <v>45964.083634259259</v>
      </c>
      <c r="I2" s="169" t="str">
        <f>IFERROR(VLOOKUP(D2,DB!A:F,6,0),"")</f>
        <v>SCECO</v>
      </c>
      <c r="J2" s="169" t="str">
        <f>IFERROR(VLOOKUP(D2,DB!A:G,7,0),"")</f>
        <v>Vandalized</v>
      </c>
      <c r="K2" s="172" t="s">
        <v>39122</v>
      </c>
      <c r="L2" s="173" t="str">
        <f>IFERROR(VLOOKUP(D2,DB!A:I,9,0),"")</f>
        <v>Latis</v>
      </c>
    </row>
    <row r="3" spans="1:16383" ht="31.5" customHeight="1">
      <c r="A3" s="168"/>
      <c r="B3" s="169" t="str">
        <f>IFERROR(VLOOKUP(D3,DB!A:K,11,0),"")</f>
        <v/>
      </c>
      <c r="C3" s="170"/>
      <c r="D3" s="169"/>
      <c r="E3" s="102"/>
      <c r="F3" s="171"/>
      <c r="G3" s="115">
        <f t="shared" ca="1" si="0"/>
        <v>45964.367938425923</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45964.367938425923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45964.367938425923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45964.367938425923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45964.367938425923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45964.367938425923</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45964.367938425923</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45964.367938425923</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45964.367938425923</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45964.367938425923</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45964.367938425923</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45964.367938425923</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45964.367938425923</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45964.367938425923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45964.367938425923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45964.367938425923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45964.367938425923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45964.367938425923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45964.367938425923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45964.367938425923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45964.367938425923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45964.367938425923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45964.367938425923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45964.367938425923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45964.367938425923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45964.367938425923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45964.367938425923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45964.367938425923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45964.367938425923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45964.367938425923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45964.367938425923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45964.367938425923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45964.367938425923</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2025-11-03T05:52:19Z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