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48" documentId="120_S{2AC9BD13-BADA-5192-A53E-5A8FF88502F6}" xr6:coauthVersionLast="47" xr6:coauthVersionMax="47" xr10:uidLastSave="{7D31F17C-5BB2-4470-91D8-92FF60FBECF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<sst xmlns="http://schemas.openxmlformats.org/spreadsheetml/2006/main" count="180295" uniqueCount="39132">
  <si>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</si>
  <si>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</si>
  <si>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</si>
  <si>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</si>
  <si>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</si>
  <si>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</si>
  <si>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</si>
  <si>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</si>
  <si>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</si>
  <si>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</si>
  <si>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</si>
  <si>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</si>
  <si>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</si>
  <si>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</si>
  <si>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</si>
  <si>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</si>
  <si>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</si>
  <si>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</si>
  <si>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</si>
  <si>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</si>
  <si>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</si>
  <si>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</si>
  <si>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</si>
  <si>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</si>
  <si>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</si>
  <si>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</si>
  <si>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</si>
  <si>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</si>
  <si>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</si>
  <si>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</si>
  <si>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</si>
  <si>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</si>
  <si>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</si>
  <si>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</si>
  <si>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</si>
  <si>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</si>
  <si>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</si>
  <si>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</si>
  <si>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</si>
  <si>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</si>
  <si>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</si>
  <si>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</si>
  <si>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</si>
  <si>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</si>
  <si>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</si>
  <si>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</si>
  <si>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</si>
  <si>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</si>
  <si>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</si>
  <si>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</si>
  <si>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</si>
  <si>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</si>
  <si>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</si>
  <si>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</si>
  <si>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</si>
  <si>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</si>
  <si>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</si>
  <si>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</si>
  <si>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</si>
  <si>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</si>
  <si>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</si>
  <si>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</si>
  <si>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</si>
  <si>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</si>
  <si>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</si>
  <si>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</si>
  <si>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</si>
  <si>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</si>
  <si>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</si>
  <si>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</si>
  <si>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</si>
  <si>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</si>
  <si>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</si>
  <si>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</si>
  <si>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</si>
  <si>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</si>
  <si>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</si>
  <si>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</si>
  <si>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</si>
  <si>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</si>
  <si>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</si>
  <si>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</si>
  <si>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</si>
  <si>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</si>
  <si>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</si>
  <si>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</si>
  <si>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</si>
  <si>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</si>
  <si>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</si>
  <si>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</si>
  <si>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</si>
  <si>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</si>
  <si>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</si>
  <si>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</si>
  <si>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</si>
  <si>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</si>
  <si>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</si>
  <si>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</si>
  <si>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</si>
  <si>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</si>
  <si>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</si>
  <si>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</si>
  <si>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</si>
  <si>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</si>
  <si>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</si>
  <si>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</si>
  <si>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</si>
  <si>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</si>
  <si>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</si>
  <si>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</si>
  <si>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</si>
  <si>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</si>
  <si>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</si>
  <si>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</si>
  <si>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</si>
  <si>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</si>
  <si>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</si>
  <si>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</si>
  <si>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</si>
  <si>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</si>
  <si>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</si>
  <si>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</si>
  <si>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</si>
  <si>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</si>
  <si>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</si>
  <si>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</si>
  <si>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</si>
  <si>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</si>
  <si>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</si>
  <si>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</si>
  <si>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</si>
  <si>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</si>
  <si>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</si>
  <si>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</si>
  <si>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</si>
  <si>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</si>
  <si>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</si>
  <si>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</si>
  <si>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</si>
  <si>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</si>
  <si>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</si>
  <si>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</si>
  <si>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</si>
  <si>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</si>
  <si>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</si>
  <si>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</si>
  <si>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</si>
  <si>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</si>
  <si>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</si>
  <si>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</si>
  <si>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</si>
  <si>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</si>
  <si>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</si>
  <si>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</si>
  <si>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</si>
  <si>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</si>
  <si>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</si>
  <si>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</si>
  <si>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</si>
  <si>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</si>
  <si>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</si>
  <si>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</si>
  <si>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</si>
  <si>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</si>
  <si>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</si>
  <si>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</si>
  <si>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</si>
  <si>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</si>
  <si>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</si>
  <si>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</si>
  <si>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</si>
  <si>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</si>
  <si>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</si>
  <si>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</si>
  <si>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</si>
  <si>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</si>
  <si>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</si>
  <si>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</si>
  <si>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</si>
  <si>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</si>
  <si>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</si>
  <si>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</si>
  <si>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</si>
  <si>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</si>
  <si>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</si>
  <si>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</si>
  <si>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</si>
  <si>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</si>
  <si>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</si>
  <si>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</si>
  <si>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</si>
  <si>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</si>
  <si>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</si>
  <si>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</si>
  <si>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</si>
  <si>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</si>
  <si>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</si>
  <si>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</si>
  <si>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</si>
  <si>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</si>
  <si>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</si>
  <si>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</si>
  <si>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</si>
  <si>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</si>
  <si>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</si>
  <si>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</si>
  <si>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</si>
  <si>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</si>
  <si>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</si>
  <si>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</si>
  <si>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</si>
  <si>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</si>
  <si>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</si>
  <si>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</si>
  <si>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</si>
  <si>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</si>
  <si>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</si>
  <si>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</si>
  <si>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</si>
  <si>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</si>
  <si>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</si>
  <si>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</si>
  <si>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</si>
  <si>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</si>
  <si>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</si>
  <si>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</si>
  <si>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</si>
  <si>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</si>
  <si>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</si>
  <si>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</si>
  <si>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</si>
  <si>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</si>
  <si>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</si>
  <si>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</si>
  <si>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</si>
  <si>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</si>
  <si>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</si>
  <si>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</si>
  <si>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</si>
  <si>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</si>
  <si>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</si>
  <si>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</si>
  <si>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</si>
  <si>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</si>
  <si>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</si>
  <si>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</si>
  <si>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</si>
  <si>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</si>
  <si>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</si>
  <si>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</si>
  <si>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</si>
  <si>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</si>
  <si>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</si>
  <si>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</si>
  <si>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</si>
  <si>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</si>
  <si>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</si>
  <si>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</si>
  <si>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</si>
  <si>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</si>
  <si>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</si>
  <si>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</si>
  <si>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</si>
  <si>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</si>
  <si>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</si>
  <si>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</si>
  <si>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</si>
  <si>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</si>
  <si>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</si>
  <si>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</si>
  <si>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</si>
  <si>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</si>
  <si>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</si>
  <si>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</si>
  <si>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</si>
  <si>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</si>
  <si>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</si>
  <si>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</si>
  <si>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</si>
  <si>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</si>
  <si>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</si>
  <si>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</si>
  <si>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</si>
  <si>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</si>
  <si>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</si>
  <si>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</si>
  <si>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</si>
  <si>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</si>
  <si>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</si>
  <si>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</si>
  <si>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</si>
  <si>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</si>
  <si>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</si>
  <si>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</si>
  <si>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</si>
  <si>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</si>
  <si>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</si>
  <si>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</si>
  <si>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</si>
  <si>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</si>
  <si>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</si>
  <si>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</si>
  <si>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</si>
  <si>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</si>
  <si>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</si>
  <si>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</si>
  <si>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</si>
  <si>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</si>
  <si>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</si>
  <si>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</si>
  <si>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</si>
  <si>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</si>
  <si>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</si>
  <si>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</si>
  <si>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</si>
  <si>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</si>
  <si>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</si>
  <si>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</si>
  <si>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</si>
  <si>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</si>
  <si>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</si>
  <si>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</si>
  <si>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</si>
  <si>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</si>
  <si>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</si>
  <si>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</si>
  <si>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</si>
  <si>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</si>
  <si>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</si>
  <si>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</si>
  <si>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</si>
  <si>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</si>
  <si>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</si>
  <si>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</si>
  <si>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</si>
  <si>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</si>
  <si>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</si>
  <si>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</si>
  <si>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</si>
  <si>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</si>
  <si>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</si>
  <si>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</si>
  <si>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</si>
  <si>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</si>
  <si>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</si>
  <si>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</si>
  <si>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</si>
  <si>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</si>
  <si>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</si>
  <si>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</si>
  <si>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</si>
  <si>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</si>
  <si>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</si>
  <si>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</si>
  <si>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</si>
  <si>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</si>
  <si>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</si>
  <si>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</si>
  <si>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</si>
  <si>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</si>
  <si>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</si>
  <si>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</si>
  <si>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</si>
  <si>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</si>
  <si>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</si>
  <si>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</si>
  <si>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</si>
  <si>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</si>
  <si>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</si>
  <si>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</si>
  <si>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</si>
  <si>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</si>
  <si>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</si>
  <si>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</si>
  <si>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</si>
  <si>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</si>
  <si>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</si>
  <si>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</si>
  <si>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</si>
  <si>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</si>
  <si>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</si>
  <si>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</si>
  <si>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</si>
  <si>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</si>
  <si>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</si>
  <si>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</si>
  <si>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</si>
  <si>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</si>
  <si>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</si>
  <si>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</si>
  <si>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</si>
  <si>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</si>
  <si>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</si>
  <si>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</si>
  <si>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</si>
  <si>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</si>
  <si>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</si>
  <si>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</si>
  <si>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</si>
  <si>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</si>
  <si>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</si>
  <si>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</si>
  <si>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</si>
  <si>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</si>
  <si>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</si>
  <si>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</si>
  <si>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</si>
  <si>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</si>
  <si>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</si>
  <si>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</si>
  <si>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</si>
  <si>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</si>
  <si>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</si>
  <si>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</si>
  <si>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</si>
  <si>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</si>
  <si>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</si>
  <si>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</si>
  <si>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</si>
  <si>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</si>
  <si>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</si>
  <si>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</si>
  <si>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</si>
  <si>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</si>
  <si>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</si>
  <si>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</si>
  <si>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</si>
  <si>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</si>
  <si>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</si>
  <si>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</si>
  <si>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</si>
  <si>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</si>
  <si>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</si>
  <si>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</si>
  <si>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</si>
  <si>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</si>
  <si>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</si>
  <si>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</si>
  <si>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</si>
  <si>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</si>
  <si>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</si>
  <si>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</si>
  <si>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</si>
  <si>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</si>
  <si>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</si>
  <si>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</si>
  <si>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</si>
  <si>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</si>
  <si>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</si>
  <si>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</si>
  <si>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</si>
  <si>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</si>
  <si>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</si>
  <si>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</si>
  <si>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</si>
  <si>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</si>
  <si>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</si>
  <si>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</si>
  <si>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</si>
  <si>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</si>
  <si>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</si>
  <si>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</si>
  <si>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</si>
  <si>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</si>
  <si>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</si>
  <si>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</si>
  <si>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</si>
  <si>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</si>
  <si>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</si>
  <si>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</si>
  <si>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</si>
  <si>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</si>
  <si>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</si>
  <si>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</si>
  <si>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</si>
  <si>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</si>
  <si>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</si>
  <si>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</si>
  <si>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</si>
  <si>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</si>
  <si>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</si>
  <si>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</si>
  <si>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</si>
  <si>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</si>
  <si>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</si>
  <si>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</si>
  <si>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</si>
  <si>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</si>
  <si>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</si>
  <si>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</si>
  <si>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</si>
  <si>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</si>
  <si>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</si>
  <si>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</si>
  <si>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</si>
  <si>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</si>
  <si>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</si>
  <si>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</si>
  <si>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</si>
  <si>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</si>
  <si>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</si>
  <si>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</si>
  <si>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</si>
  <si>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</si>
  <si>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</si>
  <si>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</si>
  <si>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</si>
  <si>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</si>
  <si>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</si>
  <si>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</si>
  <si>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</si>
  <si>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</si>
  <si>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</si>
  <si>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</si>
  <si>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</si>
  <si>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</si>
  <si>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</si>
  <si>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</si>
  <si>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</si>
  <si>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</si>
  <si>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</si>
  <si>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</si>
  <si>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</si>
  <si>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</si>
  <si>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</si>
  <si>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</si>
  <si>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</si>
  <si>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</si>
  <si>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</si>
  <si>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</si>
  <si>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</si>
  <si>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</si>
  <si>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</si>
  <si>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</si>
  <si>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</si>
  <si>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</si>
  <si>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</si>
  <si>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</si>
  <si>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</si>
  <si>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</si>
  <si>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</si>
  <si>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</si>
  <si>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</si>
  <si>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</si>
  <si>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</si>
  <si>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</si>
  <si>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</si>
  <si>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</si>
  <si>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</si>
  <si>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</si>
  <si>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</si>
  <si>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</si>
  <si>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</si>
  <si>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</si>
  <si>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</si>
  <si>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</si>
  <si>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</si>
  <si>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</si>
  <si>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</si>
  <si>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</si>
  <si>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</si>
  <si>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</si>
  <si>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</si>
  <si>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</si>
  <si>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</si>
  <si>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</si>
  <si>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</si>
  <si>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</si>
  <si>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</si>
  <si>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</si>
  <si>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</si>
  <si>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</si>
  <si>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</si>
  <si>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</si>
  <si>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</si>
  <si>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</si>
  <si>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</si>
  <si>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</si>
  <si>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</si>
  <si>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</si>
  <si>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</si>
  <si>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</si>
  <si>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</si>
  <si>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</si>
  <si>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</si>
  <si>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</si>
  <si>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</si>
  <si>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</si>
  <si>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</si>
  <si>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</si>
  <si>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</si>
  <si>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</si>
  <si>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</si>
  <si>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</si>
  <si>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</si>
  <si>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</si>
  <si>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</si>
  <si>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</si>
  <si>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</si>
  <si>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</si>
  <si>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</si>
  <si>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</si>
  <si>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</si>
  <si>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</si>
  <si>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</si>
  <si>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</si>
  <si>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</si>
  <si>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</si>
  <si>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</si>
  <si>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</si>
  <si>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</si>
  <si>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</si>
  <si>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</si>
  <si>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</si>
  <si>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</si>
  <si>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</si>
  <si>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</si>
  <si>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</si>
  <si>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</si>
  <si>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</si>
  <si>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</si>
  <si>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</si>
  <si>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</si>
  <si>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</si>
  <si>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</si>
  <si>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</si>
  <si>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</si>
  <si>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</si>
  <si>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</si>
  <si>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</si>
  <si>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</si>
  <si>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</si>
  <si>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</si>
  <si>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</si>
  <si>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</si>
  <si>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</si>
  <si>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</si>
  <si>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</si>
  <si>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</si>
  <si>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</si>
  <si>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</si>
  <si>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</si>
  <si>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</si>
  <si>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</si>
  <si>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</si>
  <si>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</si>
  <si>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</si>
  <si>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</si>
  <si>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</si>
  <si>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</si>
  <si>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</si>
  <si>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</si>
  <si>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</si>
  <si>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</si>
  <si>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</si>
  <si>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</si>
  <si>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</si>
  <si>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</si>
  <si>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</si>
  <si>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</si>
  <si>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</si>
  <si>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</si>
  <si>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</si>
  <si>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</si>
  <si>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</si>
  <si>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</si>
  <si>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</si>
  <si>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</si>
  <si>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</si>
  <si>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</si>
  <si>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</si>
  <si>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</si>
  <si>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</si>
  <si>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</si>
  <si>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</si>
  <si>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</si>
  <si>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</si>
  <si>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</si>
  <si>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</si>
  <si>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</si>
  <si>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</si>
  <si>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</si>
  <si>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</si>
  <si>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</si>
  <si>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</si>
  <si>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</si>
  <si>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</si>
  <si>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</si>
  <si>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</si>
  <si>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</si>
  <si>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</si>
  <si>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</si>
  <si>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</si>
  <si>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</si>
  <si>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</si>
  <si>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</si>
  <si>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</si>
  <si>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</si>
  <si>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</si>
  <si>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</si>
  <si>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</si>
  <si>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</si>
  <si>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</si>
  <si>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</si>
  <si>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</si>
  <si>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</si>
  <si>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</si>
  <si>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</si>
  <si>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</si>
  <si>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</si>
  <si>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</si>
  <si>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</si>
  <si>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</si>
  <si>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</si>
  <si>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</si>
  <si>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</si>
  <si>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</si>
  <si>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</si>
  <si>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</si>
  <si>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</si>
  <si>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</si>
  <si>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</si>
  <si>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</si>
  <si>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</si>
  <si>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</si>
  <si>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</si>
  <si>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</si>
  <si>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</si>
  <si>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</si>
  <si>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</si>
  <si>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</si>
  <si>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</si>
  <si>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</si>
  <si>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</si>
  <si>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</si>
  <si>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</si>
  <si>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</si>
  <si>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</si>
  <si>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</si>
  <si>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</si>
  <si>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</si>
  <si>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</si>
  <si>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</si>
  <si>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</si>
  <si>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</si>
  <si>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</si>
  <si>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</si>
  <si>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</si>
  <si>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</si>
  <si>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</si>
  <si>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</si>
  <si>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</si>
  <si>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</si>
  <si>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</si>
  <si>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</si>
  <si>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</si>
  <si>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</si>
  <si>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</si>
  <si>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</si>
  <si>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</si>
  <si>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</si>
  <si>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</si>
  <si>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</si>
  <si>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</si>
  <si>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</si>
  <si>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</si>
  <si>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</si>
  <si>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</si>
  <si>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</si>
  <si>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</si>
  <si>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</si>
  <si>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</si>
  <si>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</si>
  <si>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</si>
  <si>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</si>
  <si>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</si>
  <si>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</si>
  <si>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</si>
  <si>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</si>
  <si>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</si>
  <si>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</si>
  <si>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</si>
  <si>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</si>
  <si>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</si>
  <si>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</si>
  <si>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</si>
  <si>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</si>
  <si>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</si>
  <si>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</si>
  <si>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</si>
  <si>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</si>
  <si>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</si>
  <si>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</si>
  <si>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</si>
  <si>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</si>
  <si>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</si>
  <si>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</si>
  <si>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</si>
  <si>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</si>
  <si>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</si>
  <si>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</si>
  <si>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</si>
  <si>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</si>
  <si>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</si>
  <si>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</si>
  <si>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</si>
  <si>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</si>
  <si>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</si>
  <si>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</si>
  <si>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</si>
  <si>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</si>
  <si>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</si>
  <si>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</si>
  <si>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</si>
  <si>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</si>
  <si>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</si>
  <si>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</si>
  <si>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</si>
  <si>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</si>
  <si>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</si>
  <si>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</si>
  <si>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</si>
  <si>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</si>
  <si>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</si>
  <si>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</si>
  <si>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</si>
  <si>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</si>
  <si>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</si>
  <si>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</si>
  <si>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</si>
  <si>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</si>
  <si>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</si>
  <si>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</si>
  <si>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</si>
  <si>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</si>
  <si>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</si>
  <si>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</si>
  <si>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</si>
  <si>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</si>
  <si>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</si>
  <si>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</si>
  <si>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</si>
  <si>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</si>
  <si>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</si>
  <si>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</si>
  <si>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</si>
  <si>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</si>
  <si>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</si>
  <si>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</si>
  <si>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</si>
  <si>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</si>
  <si>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</si>
  <si>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</si>
  <si>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</si>
  <si>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</si>
  <si>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</si>
  <si>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</si>
  <si>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</si>
  <si>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</si>
  <si>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</si>
  <si>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</si>
  <si>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</si>
  <si>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</si>
  <si>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</si>
  <si>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</si>
  <si>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</si>
  <si>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</si>
  <si>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</si>
  <si>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</si>
  <si>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</si>
  <si>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</si>
  <si>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</si>
  <si>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</si>
  <si>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</si>
  <si>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</si>
  <si>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</si>
  <si>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</si>
  <si>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</si>
  <si>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</si>
  <si>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</si>
  <si>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</si>
  <si>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</si>
  <si>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</si>
  <si>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</si>
  <si>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</si>
  <si>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</si>
  <si>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</si>
  <si>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</si>
  <si>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</si>
  <si>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</si>
  <si>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</si>
  <si>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</si>
  <si>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</si>
  <si>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</si>
  <si>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</si>
  <si>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</si>
  <si>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</si>
  <si>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</si>
  <si>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</si>
  <si>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</si>
  <si>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</si>
  <si>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</si>
  <si>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</si>
  <si>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</si>
  <si>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</si>
  <si>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</si>
  <si>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</si>
  <si>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</si>
  <si>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</si>
  <si>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</si>
  <si>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</si>
  <si>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</si>
  <si>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</si>
  <si>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</si>
  <si>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</si>
  <si>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</si>
  <si>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</si>
  <si>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</si>
  <si>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</si>
  <si>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</si>
  <si>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</si>
  <si>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</si>
  <si>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</si>
  <si>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</si>
  <si>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</si>
  <si>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</si>
  <si>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</si>
  <si>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</si>
  <si>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</si>
  <si>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</si>
  <si>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</si>
  <si>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</si>
  <si>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</si>
  <si>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</si>
  <si>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</si>
  <si>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</si>
  <si>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</si>
  <si>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</si>
  <si>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</si>
  <si>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</si>
  <si>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</si>
  <si>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</si>
  <si>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</si>
  <si>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</si>
  <si>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</si>
  <si>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</si>
  <si>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</si>
  <si>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</si>
  <si>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</si>
  <si>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</si>
  <si>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</si>
  <si>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</si>
  <si>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</si>
  <si>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</si>
  <si>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</si>
  <si>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</si>
  <si>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</si>
  <si>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</si>
  <si>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</si>
  <si>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</si>
  <si>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</si>
  <si>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</si>
  <si>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</si>
  <si>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</si>
  <si>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</si>
  <si>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</si>
  <si>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</si>
  <si>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</si>
  <si>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</si>
  <si>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</si>
  <si>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</si>
  <si>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</si>
  <si>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</si>
  <si>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</si>
  <si>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</si>
  <si>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</si>
  <si>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</si>
  <si>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</si>
  <si>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</si>
  <si>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</si>
  <si>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</si>
  <si>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</si>
  <si>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</si>
  <si>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</si>
  <si>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</si>
  <si>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</si>
  <si>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</si>
  <si>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</si>
  <si>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</si>
  <si>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</si>
  <si>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</si>
  <si>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</si>
  <si>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</si>
  <si>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</si>
  <si>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</si>
  <si>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</si>
  <si>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</si>
  <si>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</si>
  <si>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</si>
  <si>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</si>
  <si>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</si>
  <si>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</si>
  <si>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</si>
  <si>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</si>
  <si>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</si>
  <si>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</si>
  <si>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</si>
  <si>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</si>
  <si>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</si>
  <si>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</si>
  <si>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</si>
  <si>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</si>
  <si>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</si>
  <si>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</si>
  <si>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</si>
  <si>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</si>
  <si>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</si>
  <si>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</si>
  <si>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</si>
  <si>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</si>
  <si>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</si>
  <si>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</si>
  <si>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</si>
  <si>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</si>
  <si>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</si>
  <si>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</si>
  <si>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</si>
  <si>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</si>
  <si>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</si>
  <si>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</si>
  <si>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</si>
  <si>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</si>
  <si>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</si>
  <si>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</si>
  <si>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</si>
  <si>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</si>
  <si>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</si>
  <si>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</si>
  <si>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</si>
  <si>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</si>
  <si>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</si>
  <si>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</si>
  <si>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</si>
  <si>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</si>
  <si>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</si>
  <si>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</si>
  <si>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</si>
  <si>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</si>
  <si>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</si>
  <si>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</si>
  <si>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</si>
  <si>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</si>
  <si>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</si>
  <si>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</si>
  <si>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</si>
  <si>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</si>
  <si>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</si>
  <si>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</si>
  <si>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</si>
  <si>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</si>
  <si>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</si>
  <si>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</si>
  <si>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</si>
  <si>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</si>
  <si>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</si>
  <si>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</si>
  <si>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</si>
  <si>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</si>
  <si>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</si>
  <si>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</si>
  <si>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</si>
  <si>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</si>
  <si>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</si>
  <si>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</si>
  <si>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</si>
  <si>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</si>
  <si>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</si>
  <si>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</si>
  <si>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</si>
  <si>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</si>
  <si>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</si>
  <si>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</si>
  <si>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</si>
  <si>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</si>
  <si>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</si>
  <si>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</si>
  <si>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</si>
  <si>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</si>
  <si>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</si>
  <si>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</si>
  <si>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</si>
  <si>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</si>
  <si>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</si>
  <si>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</si>
  <si>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</si>
  <si>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</si>
  <si>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</si>
  <si>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</si>
  <si>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</si>
  <si>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</si>
  <si>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</si>
  <si>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</si>
  <si>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</si>
  <si>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</si>
  <si>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</si>
  <si>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</si>
  <si>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</si>
  <si>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</si>
  <si>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</si>
  <si>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</si>
  <si>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</si>
  <si>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</si>
  <si>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</si>
  <si>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</si>
  <si>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</si>
  <si>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</si>
  <si>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</si>
  <si>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</si>
  <si>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</si>
  <si>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</si>
  <si>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</si>
  <si>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</si>
  <si>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</si>
  <si>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</si>
  <si>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</si>
  <si>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</si>
  <si>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</si>
  <si>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</si>
  <si>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</si>
  <si>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</si>
  <si>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</si>
  <si>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</si>
  <si>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</si>
  <si>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</si>
  <si>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</si>
  <si>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</si>
  <si>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</si>
  <si>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</si>
  <si>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</si>
  <si>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</si>
  <si>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</si>
  <si>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</si>
  <si>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</si>
  <si>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</si>
  <si>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</si>
  <si>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</si>
  <si>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</si>
  <si>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</si>
  <si>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</si>
  <si>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</si>
  <si>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</si>
  <si>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</si>
  <si>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</si>
  <si>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</si>
  <si>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</si>
  <si>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</si>
  <si>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</si>
  <si>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</si>
  <si>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</si>
  <si>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</si>
  <si>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</si>
  <si>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</si>
  <si>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</si>
  <si>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</si>
  <si>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</si>
  <si>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</si>
  <si>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</si>
  <si>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</si>
  <si>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</si>
  <si>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</si>
  <si>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</si>
  <si>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</si>
  <si>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</si>
  <si>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</si>
  <si>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</si>
  <si>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</si>
  <si>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</si>
  <si>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</si>
  <si>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</si>
  <si>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</si>
  <si>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</si>
  <si>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</si>
  <si>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</si>
  <si>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</si>
  <si>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</si>
  <si>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</si>
  <si>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</si>
  <si>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</si>
  <si>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</si>
  <si>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</si>
  <si>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</si>
  <si>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</si>
  <si>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</si>
  <si>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</si>
  <si>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</si>
  <si>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</si>
  <si>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</si>
  <si>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</si>
  <si>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</si>
  <si>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</si>
  <si>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</si>
  <si>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</si>
  <si>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</si>
  <si>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</si>
  <si>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</si>
  <si>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</si>
  <si>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</si>
  <si>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</si>
  <si>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</si>
  <si>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</si>
  <si>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</si>
  <si>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</si>
  <si>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</si>
  <si>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</si>
  <si>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</si>
  <si>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</si>
  <si>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</si>
  <si>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</si>
  <si>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</si>
  <si>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</si>
  <si>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</si>
  <si>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</si>
  <si>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</si>
  <si>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</si>
  <si>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</si>
  <si>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</si>
  <si>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</si>
  <si>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</si>
  <si>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</si>
  <si>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</si>
  <si>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</si>
  <si>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</si>
  <si>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</si>
  <si>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</si>
  <si>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</si>
  <si>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</si>
  <si>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</si>
  <si>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</si>
  <si>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</si>
  <si>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</si>
  <si>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</si>
  <si>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</si>
  <si>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</si>
  <si>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</si>
  <si>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</si>
  <si>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</si>
  <si>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</si>
  <si>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</si>
  <si>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</si>
  <si>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</si>
  <si>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</si>
  <si>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</si>
  <si>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</si>
  <si>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</si>
  <si>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</si>
  <si>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</si>
  <si>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</si>
  <si>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</si>
  <si>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</si>
  <si>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</si>
  <si>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</si>
  <si>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</si>
  <si>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</si>
  <si>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</si>
  <si>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</si>
  <si>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</si>
  <si>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</si>
  <si>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</si>
  <si>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</si>
  <si>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</si>
  <si>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</si>
  <si>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</si>
  <si>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</si>
  <si>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</si>
  <si>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</si>
  <si>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</si>
  <si>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</si>
  <si>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</si>
  <si>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</si>
  <si>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</si>
  <si>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</si>
  <si>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</si>
  <si>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</si>
  <si>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</si>
  <si>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</si>
  <si>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</si>
  <si>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</si>
  <si>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</si>
  <si>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</si>
  <si>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</si>
  <si>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</si>
  <si>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</si>
  <si>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</si>
  <si>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</si>
  <si>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</si>
  <si>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</si>
  <si>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</si>
  <si>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</si>
  <si>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</si>
  <si>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</si>
  <si>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</si>
  <si>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</si>
  <si>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</si>
  <si>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</si>
  <si>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</si>
  <si>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</si>
  <si>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</si>
  <si>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</si>
  <si>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</si>
  <si>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</si>
  <si>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</si>
  <si>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</si>
  <si>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</si>
  <si>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</si>
  <si>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</si>
  <si>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</si>
  <si>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</si>
  <si>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</si>
  <si>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</si>
  <si>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</si>
  <si>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</si>
  <si>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</si>
  <si>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</si>
  <si>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</si>
  <si>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</si>
  <si>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</si>
  <si>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</si>
  <si>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</si>
  <si>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</si>
  <si>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</si>
  <si>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</si>
  <si>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</si>
  <si>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</si>
  <si>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</si>
  <si>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</si>
  <si>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</si>
  <si>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</si>
  <si>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</si>
  <si>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</si>
  <si>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</si>
  <si>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</si>
  <si>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</si>
  <si>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</si>
  <si>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</si>
  <si>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</si>
  <si>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</si>
  <si>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</si>
  <si>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</si>
  <si>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</si>
  <si>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</si>
  <si>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</si>
  <si>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</si>
  <si>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</si>
  <si>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</si>
  <si>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</si>
  <si>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</si>
  <si>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</si>
  <si>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</si>
  <si>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</si>
  <si>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</si>
  <si>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</si>
  <si>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</si>
  <si>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</si>
  <si>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</si>
  <si>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</si>
  <si>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</si>
  <si>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</si>
  <si>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</si>
  <si>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</si>
  <si>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</si>
  <si>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</si>
  <si>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</si>
  <si>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</si>
  <si>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</si>
  <si>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</si>
  <si>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</si>
  <si>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</si>
  <si>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</si>
  <si>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</si>
  <si>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</si>
  <si>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</si>
  <si>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</si>
  <si>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</si>
  <si>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</si>
  <si>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</si>
  <si>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</si>
  <si>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</si>
  <si>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</si>
  <si>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</si>
  <si>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</si>
  <si>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</si>
  <si>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</si>
  <si>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</si>
  <si>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</si>
  <si>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</si>
  <si>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</si>
  <si>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</si>
  <si>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</si>
  <si>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</si>
  <si>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</si>
  <si>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</si>
  <si>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</si>
  <si>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</si>
  <si>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</si>
  <si>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</si>
  <si>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</si>
  <si>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</si>
  <si>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</si>
  <si>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</si>
  <si>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</si>
  <si>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</si>
  <si>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</si>
  <si>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</si>
  <si>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</si>
  <si>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</si>
  <si>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</si>
  <si>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</si>
  <si>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</si>
  <si>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</si>
  <si>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</si>
  <si>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</si>
  <si>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</si>
  <si>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</si>
  <si>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</si>
  <si>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</si>
  <si>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</si>
  <si>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</si>
  <si>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</si>
  <si>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</si>
  <si>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</si>
  <si>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</si>
  <si>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</si>
  <si>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</si>
  <si>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</si>
  <si>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</si>
  <si>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</si>
  <si>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</si>
  <si>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</si>
  <si>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</si>
  <si>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</si>
  <si>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</si>
  <si>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</si>
  <si>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</si>
  <si>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</si>
  <si>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</si>
  <si>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</si>
  <si>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</si>
  <si>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</si>
  <si>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</si>
  <si>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</si>
  <si>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</si>
  <si>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</si>
  <si>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</si>
  <si>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</si>
  <si>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</si>
  <si>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</si>
  <si>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</si>
  <si>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</si>
  <si>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</si>
  <si>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</si>
  <si>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</si>
  <si>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</si>
  <si>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</si>
  <si>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</si>
  <si>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</si>
  <si>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</si>
  <si>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</si>
  <si>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</si>
  <si>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</si>
  <si>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</si>
  <si>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</si>
  <si>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</si>
  <si>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</si>
  <si>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</si>
  <si>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</si>
  <si>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</si>
  <si>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</si>
  <si>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</si>
  <si>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</si>
  <si>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</si>
  <si>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</si>
  <si>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</si>
  <si>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</si>
  <si>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</si>
  <si>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</si>
  <si>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</si>
  <si>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</si>
  <si>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</si>
  <si>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</si>
  <si>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</si>
  <si>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</si>
  <si>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</si>
  <si>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</si>
  <si>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</si>
  <si>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</si>
  <si>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</si>
  <si>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</si>
  <si>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</si>
  <si>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</si>
  <si>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</si>
  <si>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</si>
  <si>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</si>
  <si>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</si>
  <si>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</si>
  <si>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</si>
  <si>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</si>
  <si>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</si>
  <si>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</si>
  <si>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</si>
  <si>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</si>
  <si>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</si>
  <si>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</si>
  <si>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</si>
  <si>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</si>
  <si>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</si>
  <si>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</si>
  <si>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</si>
  <si>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</si>
  <si>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</si>
  <si>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</si>
  <si>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</si>
  <si>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</si>
  <si>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</si>
  <si>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</si>
  <si>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</si>
  <si>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</si>
  <si>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</si>
  <si>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</si>
  <si>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</si>
  <si>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</si>
  <si>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</si>
  <si>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</si>
  <si>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</si>
  <si>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</si>
  <si>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</si>
  <si>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</si>
  <si>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</si>
  <si>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</si>
  <si>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</si>
  <si>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</si>
  <si>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</si>
  <si>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</si>
  <si>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</si>
  <si>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</si>
  <si>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</si>
  <si>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</si>
  <si>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</si>
  <si>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</si>
  <si>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</si>
  <si>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</si>
  <si>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</si>
  <si>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</si>
  <si>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</si>
  <si>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</si>
  <si>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</si>
  <si>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</si>
  <si>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</si>
  <si>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</si>
  <si>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</si>
  <si>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</si>
  <si>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</si>
  <si>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</si>
  <si>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</si>
  <si>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</si>
  <si>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</si>
  <si>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</si>
  <si>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</si>
  <si>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</si>
  <si>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</si>
  <si>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</si>
  <si>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</si>
  <si>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</si>
  <si>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</si>
  <si>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</si>
  <si>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</si>
  <si>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</si>
  <si>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</si>
  <si>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</si>
  <si>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</si>
  <si>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</si>
  <si>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</si>
  <si>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</si>
  <si>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</si>
  <si>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</si>
  <si>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</si>
  <si>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</si>
  <si>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</si>
  <si>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</si>
  <si>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</si>
  <si>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</si>
  <si>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</si>
  <si>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</si>
  <si>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</si>
  <si>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</si>
  <si>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</si>
  <si>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</si>
  <si>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</si>
  <si>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</si>
  <si>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</si>
  <si>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</si>
  <si>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</si>
  <si>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</si>
  <si>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</si>
  <si>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</si>
  <si>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</si>
  <si>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</si>
  <si>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</si>
  <si>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</si>
  <si>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</si>
  <si>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</si>
  <si>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</si>
  <si>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</si>
  <si>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</si>
  <si>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</si>
  <si>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</si>
  <si>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</si>
  <si>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</si>
  <si>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</si>
  <si>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</si>
  <si>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</si>
  <si>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</si>
  <si>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</si>
  <si>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</si>
  <si>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</si>
  <si>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</si>
  <si>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</si>
  <si>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</si>
  <si>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</si>
  <si>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</si>
  <si>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</si>
  <si>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</si>
  <si>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</si>
  <si>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</si>
  <si>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</si>
  <si>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</si>
  <si>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</si>
  <si>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</si>
  <si>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</si>
  <si>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</si>
  <si>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</si>
  <si>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</si>
  <si>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</si>
  <si>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</si>
  <si>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</si>
  <si>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</si>
  <si>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</si>
  <si>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</si>
  <si>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</si>
  <si>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</si>
  <si>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</si>
  <si>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</si>
  <si>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</si>
  <si>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</si>
  <si>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</si>
  <si>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</si>
  <si>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</si>
  <si>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</si>
  <si>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</si>
  <si>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</si>
  <si>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</si>
  <si>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</si>
  <si>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</si>
  <si>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</si>
  <si>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</si>
  <si>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</si>
  <si>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</si>
  <si>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</si>
  <si>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</si>
  <si>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</si>
  <si>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</si>
  <si>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</si>
  <si>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</si>
  <si>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</si>
  <si>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</si>
  <si>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</si>
  <si>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</si>
  <si>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</si>
  <si>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</si>
  <si>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</si>
  <si>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</si>
  <si>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</si>
  <si>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</si>
  <si>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</si>
  <si>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</si>
  <si>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</si>
  <si>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</si>
  <si>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</si>
  <si>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</si>
  <si>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</si>
  <si>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</si>
  <si>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</si>
  <si>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</si>
  <si>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</si>
  <si>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</si>
  <si>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</si>
  <si>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</si>
  <si>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</si>
  <si>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</si>
  <si>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</si>
  <si>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</si>
  <si>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</si>
  <si>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</si>
  <si>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</si>
  <si>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</si>
  <si>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</si>
  <si>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</si>
  <si>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</si>
  <si>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</si>
  <si>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</si>
  <si>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</si>
  <si>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</si>
  <si>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</si>
  <si>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</si>
  <si>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</si>
  <si>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</si>
  <si>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</si>
  <si>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</si>
  <si>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</si>
  <si>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</si>
  <si>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</si>
  <si>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</si>
  <si>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</si>
  <si>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</si>
  <si>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</si>
  <si>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</si>
  <si>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</si>
  <si>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</si>
  <si>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</si>
  <si>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</si>
  <si>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</si>
  <si>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</si>
  <si>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</si>
  <si>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</si>
  <si>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</si>
  <si>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</si>
  <si>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</si>
  <si>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</si>
  <si>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</si>
  <si>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</si>
  <si>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</si>
  <si>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</si>
  <si>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</si>
  <si>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</si>
  <si>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</si>
  <si>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</si>
  <si>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</si>
  <si>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</si>
  <si>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</si>
  <si>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</si>
  <si>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</si>
  <si>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</si>
  <si>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</si>
  <si>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</si>
  <si>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</si>
  <si>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</si>
  <si>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</si>
  <si>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</si>
  <si>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</si>
  <si>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</si>
  <si>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</si>
  <si>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</si>
  <si>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</si>
  <si>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</si>
  <si>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</si>
  <si>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</si>
  <si>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</si>
  <si>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</si>
  <si>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</si>
  <si>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</si>
  <si>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</si>
  <si>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</si>
  <si>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</si>
  <si>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</si>
  <si>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</si>
  <si>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</si>
  <si>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</si>
  <si>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</si>
  <si>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</si>
  <si>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</si>
  <si>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</si>
  <si>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</si>
  <si>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</si>
  <si>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</si>
  <si>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</si>
  <si>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</si>
  <si>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</si>
  <si>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</si>
  <si>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</si>
  <si>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</si>
  <si>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</si>
  <si>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</si>
  <si>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</si>
  <si>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</si>
  <si>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</si>
  <si>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</si>
  <si>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</si>
  <si>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</si>
  <si>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</si>
  <si>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</si>
  <si>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</si>
  <si>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</si>
  <si>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</si>
  <si>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</si>
  <si>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</si>
  <si>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</si>
  <si>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</si>
  <si>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</si>
  <si>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</si>
  <si>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</si>
  <si>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</si>
  <si>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</si>
  <si>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</si>
  <si>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</si>
  <si>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</si>
  <si>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</si>
  <si>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</si>
  <si>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</si>
  <si>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</si>
  <si>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</si>
  <si>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</si>
  <si>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</si>
  <si>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</si>
  <si>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</si>
  <si>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</si>
  <si>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</si>
  <si>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</si>
  <si>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</si>
  <si>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</si>
  <si>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</si>
  <si>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</si>
  <si>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</si>
  <si>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</si>
  <si>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</si>
  <si>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</si>
  <si>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</si>
  <si>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</si>
  <si>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</si>
  <si>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</si>
  <si>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</si>
  <si>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</si>
  <si>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</si>
  <si>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</si>
  <si>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</si>
  <si>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</si>
  <si>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</si>
  <si>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</si>
  <si>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</si>
  <si>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</si>
  <si>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</si>
  <si>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</si>
  <si>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</si>
  <si>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</si>
  <si>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</si>
  <si>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</si>
  <si>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</si>
  <si>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</si>
  <si>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</si>
  <si>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</si>
  <si>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</si>
  <si>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</si>
  <si>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</si>
  <si>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</si>
  <si>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</si>
  <si>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</si>
  <si>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</si>
  <si>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</si>
  <si>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</si>
  <si>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</si>
  <si>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</si>
  <si>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</si>
  <si>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</si>
  <si>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</si>
  <si>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</si>
  <si>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</si>
  <si>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</si>
  <si>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</si>
  <si>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</si>
  <si>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</si>
  <si>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</si>
  <si>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</si>
  <si>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</si>
  <si>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</si>
  <si>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</si>
  <si>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</si>
  <si>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</si>
  <si>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</si>
  <si>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</si>
  <si>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</si>
  <si>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</si>
  <si>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</si>
  <si>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</si>
  <si>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</si>
  <si>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</si>
  <si>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</si>
  <si>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</si>
  <si>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</si>
  <si>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</si>
  <si>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</si>
  <si>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</si>
  <si>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</si>
  <si>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</si>
  <si>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</si>
  <si>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</si>
  <si>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</si>
  <si>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</si>
  <si>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</si>
  <si>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</si>
  <si>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</si>
  <si>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</si>
  <si>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</si>
  <si>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</si>
  <si>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</si>
  <si>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</si>
  <si>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</si>
  <si>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</si>
  <si>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</si>
  <si>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</si>
  <si>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</si>
  <si>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</si>
  <si>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</si>
  <si>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</si>
  <si>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</si>
  <si>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</si>
  <si>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</si>
  <si>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</si>
  <si>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</si>
  <si>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</si>
  <si>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</si>
  <si>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</si>
  <si>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</si>
  <si>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</si>
  <si>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</si>
  <si>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</si>
  <si>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</si>
  <si>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</si>
  <si>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</si>
  <si>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</si>
  <si>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</si>
  <si>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</si>
  <si>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</si>
  <si>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</si>
  <si>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</si>
  <si>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</si>
  <si>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</si>
  <si>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</si>
  <si>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</si>
  <si>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</si>
  <si>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</si>
  <si>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</si>
  <si>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</si>
  <si>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</si>
  <si>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</si>
  <si>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</si>
  <si>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</si>
  <si>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</si>
  <si>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</si>
  <si>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</si>
  <si>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</si>
  <si>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</si>
  <si>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</si>
  <si>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</si>
  <si>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</si>
  <si>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</si>
  <si>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</si>
  <si>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</si>
  <si>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</si>
  <si>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</si>
  <si>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</si>
  <si>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</si>
  <si>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</si>
  <si>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</si>
  <si>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</si>
  <si>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</si>
  <si>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</si>
  <si>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</si>
  <si>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</si>
  <si>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</si>
  <si>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</si>
  <si>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</si>
  <si>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</si>
  <si>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</si>
  <si>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</si>
  <si>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</si>
  <si>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</si>
  <si>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</si>
  <si>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</si>
  <si>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</si>
  <si>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</si>
  <si>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</si>
  <si>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</si>
  <si>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</si>
  <si>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</si>
  <si>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</si>
  <si>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</si>
  <si>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</si>
  <si>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</si>
  <si>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</si>
  <si>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</si>
  <si>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</si>
  <si>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</si>
  <si>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</si>
  <si>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</si>
  <si>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</si>
  <si>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</si>
  <si>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</si>
  <si>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</si>
  <si>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</si>
  <si>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</si>
  <si>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</si>
  <si>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</si>
  <si>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</si>
  <si>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</si>
  <si>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</si>
  <si>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</si>
  <si>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</si>
  <si>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</si>
  <si>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</si>
  <si>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</si>
  <si>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</si>
  <si>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</si>
  <si>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</si>
  <si>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</si>
  <si>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</si>
  <si>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</si>
  <si>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</si>
  <si>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</si>
  <si>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</si>
  <si>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</si>
  <si>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</si>
  <si>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</si>
  <si>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</si>
  <si>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</si>
  <si>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</si>
  <si>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</si>
  <si>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</si>
  <si>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</si>
  <si>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</si>
  <si>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</si>
  <si>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</si>
  <si>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</si>
  <si>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</si>
  <si>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</si>
  <si>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</si>
  <si>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</si>
  <si>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</si>
  <si>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</si>
  <si>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</si>
  <si>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</si>
  <si>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</si>
  <si>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</si>
  <si>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</si>
  <si>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</si>
  <si>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</si>
  <si>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</si>
  <si>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</si>
  <si>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</si>
  <si>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</si>
  <si>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</si>
  <si>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</si>
  <si>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</si>
  <si>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</si>
  <si>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</si>
  <si>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</si>
  <si>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</si>
  <si>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</si>
  <si>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</si>
  <si>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</si>
  <si>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</si>
  <si>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</si>
  <si>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</si>
  <si>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</si>
  <si>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</si>
  <si>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</si>
  <si>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</si>
  <si>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</si>
  <si>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</si>
  <si>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</si>
  <si>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</si>
  <si>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</si>
  <si>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</si>
  <si>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</si>
  <si>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</si>
  <si>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</si>
  <si>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</si>
  <si>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</si>
  <si>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</si>
  <si>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</si>
  <si>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</si>
  <si>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</si>
  <si>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</si>
  <si>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</si>
  <si>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</si>
  <si>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</si>
  <si>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</si>
  <si>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</si>
  <si>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</si>
  <si>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</si>
  <si>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</si>
  <si>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</si>
  <si>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</si>
  <si>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</si>
  <si>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</si>
  <si>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</si>
  <si>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</si>
  <si>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</si>
  <si>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</si>
  <si>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</si>
  <si>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</si>
  <si>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</si>
  <si>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</si>
  <si>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</si>
  <si>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</si>
  <si>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</si>
  <si>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</si>
  <si>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</si>
  <si>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</si>
  <si>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</si>
  <si>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</si>
  <si>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</si>
  <si>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</si>
  <si>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</si>
  <si>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</si>
  <si>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</si>
  <si>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</si>
  <si>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</si>
  <si>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</si>
  <si>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</si>
  <si>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</si>
  <si>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</si>
  <si>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</si>
  <si>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</si>
  <si>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</si>
  <si>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</si>
  <si>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</si>
  <si>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</si>
  <si>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</si>
  <si>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</si>
  <si>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</si>
  <si>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</si>
  <si>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</si>
  <si>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</si>
  <si>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</si>
  <si>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</si>
  <si>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</si>
  <si>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</si>
  <si>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</si>
  <si>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</si>
  <si>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</si>
  <si>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</si>
  <si>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</si>
  <si>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</si>
  <si>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</si>
  <si>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</si>
  <si>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</si>
  <si>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</si>
  <si>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</si>
  <si>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</si>
  <si>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</si>
  <si>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</si>
  <si>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</si>
  <si>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</si>
  <si>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</si>
  <si>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</si>
  <si>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</si>
  <si>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</si>
  <si>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</si>
  <si>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</si>
  <si>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</si>
  <si>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</si>
  <si>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</si>
  <si>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</si>
  <si>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</si>
  <si>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</si>
  <si>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</si>
  <si>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</si>
  <si>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</si>
  <si>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</si>
  <si>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</si>
  <si>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</si>
  <si>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</si>
  <si>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</si>
  <si>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</si>
  <si>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</si>
  <si>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</si>
  <si>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</si>
  <si>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</si>
  <si>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</si>
  <si>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</si>
  <si>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</si>
  <si>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</si>
  <si>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</si>
  <si>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</si>
  <si>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</si>
  <si>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</si>
  <si>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</si>
  <si>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</si>
  <si>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</si>
  <si>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</si>
  <si>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</si>
  <si>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</si>
  <si>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</si>
  <si>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</si>
  <si>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</si>
  <si>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</si>
  <si>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</si>
  <si>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</si>
  <si>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</si>
  <si>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</si>
  <si>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</si>
  <si>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</si>
  <si>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</si>
  <si>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</si>
  <si>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</si>
  <si>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</si>
  <si>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</si>
  <si>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</si>
  <si>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</si>
  <si>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</si>
  <si>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</si>
  <si>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</si>
  <si>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</si>
  <si>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</si>
  <si>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</si>
  <si>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</si>
  <si>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</si>
  <si>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</si>
  <si>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</si>
  <si>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</si>
  <si>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</si>
  <si>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</si>
  <si>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</si>
  <si>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</si>
  <si>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</si>
  <si>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</si>
  <si>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</si>
  <si>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</si>
  <si>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</si>
  <si>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</si>
  <si>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</si>
  <si>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</si>
  <si>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</si>
  <si>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</si>
  <si>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</si>
  <si>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</si>
  <si>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</si>
  <si>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</si>
  <si>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</si>
  <si>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</si>
  <si>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</si>
  <si>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</si>
  <si>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</si>
  <si>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</si>
  <si>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</si>
  <si>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</si>
  <si>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</si>
  <si>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</si>
  <si>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</si>
  <si>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</si>
  <si>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</si>
  <si>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</si>
  <si>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</si>
  <si>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</si>
  <si>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</si>
  <si>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</si>
  <si>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</si>
  <si>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</si>
  <si>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</si>
  <si>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</si>
  <si>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</si>
  <si>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</si>
  <si>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</si>
  <si>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</si>
  <si>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</si>
  <si>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</si>
  <si>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</si>
  <si>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</si>
  <si>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</si>
  <si>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</si>
  <si>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</si>
  <si>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</si>
  <si>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</si>
  <si>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</si>
  <si>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</si>
  <si>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</si>
  <si>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</si>
  <si>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</si>
  <si>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</si>
  <si>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</si>
  <si>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</si>
  <si>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</si>
  <si>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</si>
  <si>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</si>
  <si>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</si>
  <si>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</si>
  <si>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</si>
  <si>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</si>
  <si>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</si>
  <si>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</si>
  <si>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</si>
  <si>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</si>
  <si>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</si>
  <si>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</si>
  <si>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</si>
  <si>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</si>
  <si>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</si>
  <si>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</si>
  <si>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</si>
  <si>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</si>
  <si>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</si>
  <si>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</si>
  <si>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</si>
  <si>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</si>
  <si>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</si>
  <si>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</si>
  <si>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</si>
  <si>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</si>
  <si>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</si>
  <si>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</si>
  <si>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</si>
  <si>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</si>
  <si>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</si>
  <si>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</si>
  <si>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</si>
  <si>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</si>
  <si>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</si>
  <si>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</si>
  <si>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</si>
  <si>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</si>
  <si>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</si>
  <si>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</si>
  <si>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</si>
  <si>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</si>
  <si>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</si>
  <si>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</si>
  <si>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</si>
  <si>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</si>
  <si>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</si>
  <si>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</si>
  <si>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</si>
  <si>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</si>
  <si>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</si>
  <si>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</si>
  <si>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</si>
  <si>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</si>
  <si>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</si>
  <si>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</si>
  <si>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</si>
  <si>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</si>
  <si>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</si>
  <si>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</si>
  <si>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</si>
  <si>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</si>
  <si>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</si>
  <si>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</si>
  <si>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</si>
  <si>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</si>
  <si>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</si>
  <si>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</si>
  <si>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</si>
  <si>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</si>
  <si>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</si>
  <si>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</si>
  <si>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</si>
  <si>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</si>
  <si>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</si>
  <si>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</si>
  <si>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</si>
  <si>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</si>
  <si>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</si>
  <si>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</si>
  <si>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</si>
  <si>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</si>
  <si>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</si>
  <si>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</si>
  <si>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</si>
  <si>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</si>
  <si>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</si>
  <si>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</si>
  <si>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</si>
  <si>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</si>
  <si>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</si>
  <si>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</si>
  <si>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</si>
  <si>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</si>
  <si>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</si>
  <si>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</si>
  <si>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</si>
  <si>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</si>
  <si>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</si>
  <si>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</si>
  <si>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</si>
  <si>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</si>
  <si>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</si>
  <si>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</si>
  <si>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</si>
  <si>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</si>
  <si>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</si>
  <si>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</si>
  <si>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</si>
  <si>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</si>
  <si>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</si>
  <si>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</si>
  <si>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</si>
  <si>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</si>
  <si>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</si>
  <si>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</si>
  <si>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</si>
  <si>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</si>
  <si>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</si>
  <si>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</si>
  <si>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</si>
  <si>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</si>
  <si>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</si>
  <si>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</si>
  <si>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</si>
  <si>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</si>
  <si>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</si>
  <si>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</si>
  <si>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</si>
  <si>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</si>
  <si>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</si>
  <si>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</si>
  <si>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</si>
  <si>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</si>
  <si>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</si>
  <si>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</si>
  <si>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</si>
  <si>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</si>
  <si>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</si>
  <si>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</si>
  <si>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</si>
  <si>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</si>
  <si>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</si>
  <si>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</si>
  <si>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</si>
  <si>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</si>
  <si>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</si>
  <si>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</si>
  <si>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</si>
  <si>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</si>
  <si>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</si>
  <si>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</si>
  <si>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</si>
  <si>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</si>
  <si>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</si>
  <si>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</si>
  <si>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</si>
  <si>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</si>
  <si>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</si>
  <si>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</si>
  <si>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</si>
  <si>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</si>
  <si>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</si>
  <si>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</si>
  <si>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</si>
  <si>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</si>
  <si>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</si>
  <si>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</si>
  <si>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</si>
  <si>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</si>
  <si>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</si>
  <si>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</si>
  <si>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</si>
  <si>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</si>
  <si>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</si>
  <si>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</si>
  <si>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</si>
  <si>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</si>
  <si>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</si>
  <si>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</si>
  <si>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</si>
  <si>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</si>
  <si>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</si>
  <si>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</si>
  <si>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</si>
  <si>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</si>
  <si>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</si>
  <si>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</si>
  <si>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</si>
  <si>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</si>
  <si>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</si>
  <si>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</si>
  <si>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</si>
  <si>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</si>
  <si>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</si>
  <si>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</si>
  <si>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</si>
  <si>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</si>
  <si>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</si>
  <si>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</si>
  <si>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</si>
  <si>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</si>
  <si>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</si>
  <si>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</si>
  <si>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</si>
  <si>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</si>
  <si>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</si>
  <si>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</si>
  <si>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</si>
  <si>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</si>
  <si>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</si>
  <si>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</si>
  <si>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</si>
  <si>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</si>
  <si>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</si>
  <si>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</si>
  <si>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</si>
  <si>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</si>
  <si>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</si>
  <si>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</si>
  <si>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</si>
  <si>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</si>
  <si>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</si>
  <si>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</si>
  <si>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</si>
  <si>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</si>
  <si>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</si>
  <si>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</si>
  <si>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</si>
  <si>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</si>
  <si>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</si>
  <si>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</si>
  <si>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</si>
  <si>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</si>
  <si>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</si>
  <si>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</si>
  <si>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</si>
  <si>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</si>
  <si>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</si>
  <si>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</si>
  <si>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</si>
  <si>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</si>
  <si>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</si>
  <si>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</si>
  <si>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</si>
  <si>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</si>
  <si>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</si>
  <si>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</si>
  <si>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</si>
  <si>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</si>
  <si>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</si>
  <si>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</si>
  <si>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</si>
  <si>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</si>
  <si>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</si>
  <si>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</si>
  <si>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</si>
  <si>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</si>
  <si>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</si>
  <si>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</si>
  <si>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</si>
  <si>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</si>
  <si>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</si>
  <si>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</si>
  <si>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</si>
  <si>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</si>
  <si>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</si>
  <si>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</si>
  <si>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</si>
  <si>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</si>
  <si>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</si>
  <si>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</si>
  <si>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</si>
  <si>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</si>
  <si>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</si>
  <si>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</si>
  <si>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</si>
  <si>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</si>
  <si>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</si>
  <si>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</si>
  <si>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</si>
  <si>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</si>
  <si>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</si>
  <si>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</si>
  <si>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</si>
  <si>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</si>
  <si>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</si>
  <si>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</si>
  <si>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</si>
  <si>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</si>
  <si>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</si>
  <si>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</si>
  <si>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</si>
  <si>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</si>
  <si>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</si>
  <si>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</si>
  <si>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</si>
  <si>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</si>
  <si>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</si>
  <si>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</si>
  <si>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</si>
  <si>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</si>
  <si>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</si>
  <si>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</si>
  <si>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</si>
  <si>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</si>
  <si>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</si>
  <si>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</si>
  <si>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</si>
  <si>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</si>
  <si>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</si>
  <si>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</si>
  <si>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</si>
  <si>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</si>
  <si>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</si>
  <si>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</si>
  <si>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</si>
  <si>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</si>
  <si>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</si>
  <si>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</si>
  <si>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</si>
  <si>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</si>
  <si>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</si>
  <si>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</si>
  <si>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</si>
  <si>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</si>
  <si>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</si>
  <si>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</si>
  <si>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</si>
  <si>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</si>
  <si>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</si>
  <si>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</si>
  <si>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</si>
  <si>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</si>
  <si>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</si>
  <si>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</si>
  <si>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</si>
  <si>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</si>
  <si>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</si>
  <si>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</si>
  <si>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</si>
  <si>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</si>
  <si>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</si>
  <si>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</si>
  <si>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</si>
  <si>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</si>
  <si>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</si>
  <si>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</si>
  <si>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</si>
  <si>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</si>
  <si>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</si>
  <si>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</si>
  <si>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</si>
  <si>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</si>
  <si>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</si>
  <si>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</si>
  <si>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</si>
  <si>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</si>
  <si>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</si>
  <si>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</si>
  <si>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</si>
  <si>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</si>
  <si>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</si>
  <si>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</si>
  <si>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</si>
  <si>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</si>
  <si>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</si>
  <si>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</si>
  <si>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</si>
  <si>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</si>
  <si>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</si>
  <si>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</si>
  <si>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</si>
  <si>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</si>
  <si>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</si>
  <si>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</si>
  <si>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</si>
  <si>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</si>
  <si>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</si>
  <si>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</si>
  <si>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</si>
  <si>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</si>
  <si>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</si>
  <si>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</si>
  <si>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</si>
  <si>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</si>
  <si>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</si>
  <si>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</si>
  <si>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</si>
  <si>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</si>
  <si>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</si>
  <si>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</si>
  <si>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</si>
  <si>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</si>
  <si>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</si>
  <si>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</si>
  <si>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</si>
  <si>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</si>
  <si>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</si>
  <si>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</si>
  <si>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</si>
  <si>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</si>
  <si>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</si>
  <si>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</si>
  <si>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</si>
  <si>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</si>
  <si>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</si>
  <si>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</si>
  <si>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</si>
  <si>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</si>
  <si>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</si>
  <si>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</si>
  <si>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</si>
  <si>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</si>
  <si>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</si>
  <si>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</si>
  <si>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</si>
  <si>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</si>
  <si>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</si>
  <si>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</si>
  <si>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</si>
  <si>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</si>
  <si>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</si>
  <si>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</si>
  <si>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</si>
  <si>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</si>
  <si>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</si>
  <si>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</si>
  <si>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</si>
  <si>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</si>
  <si>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</si>
  <si>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</si>
  <si>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</si>
  <si>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</si>
  <si>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</si>
  <si>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</si>
  <si>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</si>
  <si>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</si>
  <si>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</si>
  <si>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</si>
  <si>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</si>
  <si>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</si>
  <si>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</si>
  <si>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</si>
  <si>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</si>
  <si>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</si>
  <si>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</si>
  <si>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</si>
  <si>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</si>
  <si>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</si>
  <si>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</si>
  <si>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</si>
  <si>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</si>
  <si>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</si>
  <si>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</si>
  <si>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</si>
  <si>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</si>
  <si>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</si>
  <si>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</si>
  <si>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</si>
  <si>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</si>
  <si>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</si>
  <si>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</si>
  <si>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</si>
  <si>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</si>
  <si>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</si>
  <si>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</si>
  <si>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</si>
  <si>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</si>
  <si>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</si>
  <si>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</si>
  <si>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</si>
  <si>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</si>
  <si>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</si>
  <si>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</si>
  <si>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</si>
  <si>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</si>
  <si>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</si>
  <si>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</si>
  <si>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</si>
  <si>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</si>
  <si>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</si>
  <si>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</si>
  <si>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</si>
  <si>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</si>
  <si>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</si>
  <si>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</si>
  <si>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</si>
  <si>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</si>
  <si>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</si>
  <si>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</si>
  <si>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</si>
  <si>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</si>
  <si>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</si>
  <si>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</si>
  <si>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</si>
  <si>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</si>
  <si>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</si>
  <si>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</si>
  <si>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</si>
  <si>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</si>
  <si>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</si>
  <si>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</si>
  <si>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</si>
  <si>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</si>
  <si>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</si>
  <si>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</si>
  <si>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</si>
  <si>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</si>
  <si>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</si>
  <si>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</si>
  <si>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</si>
  <si>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</si>
  <si>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</si>
  <si>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</si>
  <si>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</si>
  <si>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</si>
  <si>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</si>
  <si>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</si>
  <si>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</si>
  <si>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</si>
  <si>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</si>
  <si>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</si>
  <si>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</si>
  <si>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</si>
  <si>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</si>
  <si>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</si>
  <si>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</si>
  <si>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</si>
  <si>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</si>
  <si>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</si>
  <si>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</si>
  <si>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</si>
  <si>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</si>
  <si>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</si>
  <si>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</si>
  <si>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</si>
  <si>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</si>
  <si>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</si>
  <si>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</si>
  <si>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</si>
  <si>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</si>
  <si>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</si>
  <si>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</si>
  <si>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</si>
  <si>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</si>
  <si>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</si>
  <si>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</si>
  <si>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</si>
  <si>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</si>
  <si>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</si>
  <si>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</si>
  <si>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</si>
  <si>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</si>
  <si>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</si>
  <si>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</si>
  <si>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</si>
  <si>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</si>
  <si>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</si>
  <si>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</si>
  <si>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</si>
  <si>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</si>
  <si>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</si>
  <si>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</si>
  <si>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</si>
  <si>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</si>
  <si>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</si>
  <si>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</si>
  <si>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</si>
  <si>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</si>
  <si>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</si>
  <si>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</si>
  <si>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</si>
  <si>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</si>
  <si>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</si>
  <si>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</si>
  <si>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</si>
  <si>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</si>
  <si>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</si>
  <si>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</si>
  <si>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</si>
  <si>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</si>
  <si>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</si>
  <si>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</si>
  <si>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</si>
  <si>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</si>
  <si>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</si>
  <si>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</si>
  <si>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</si>
  <si>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</si>
  <si>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</si>
  <si>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</si>
  <si>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</si>
  <si>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</si>
  <si>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</si>
  <si>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</si>
  <si>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</si>
  <si>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</si>
  <si>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</si>
  <si>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</si>
  <si>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</si>
  <si>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</si>
  <si>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</si>
  <si>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</si>
  <si>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</si>
  <si>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</si>
  <si>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</si>
  <si>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</si>
  <si>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</si>
  <si>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</si>
  <si>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</si>
  <si>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</si>
  <si>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</si>
  <si>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</si>
  <si>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</si>
  <si>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</si>
  <si>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</si>
  <si>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</si>
  <si>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</si>
  <si>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</si>
  <si>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</si>
  <si>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</si>
  <si>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</si>
  <si>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</si>
  <si>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</si>
  <si>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</si>
  <si>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</si>
  <si>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</si>
  <si>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</si>
  <si>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</si>
  <si>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</si>
  <si>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</si>
  <si>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</si>
  <si>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</si>
  <si>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</si>
  <si>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</si>
  <si>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</si>
  <si>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</si>
  <si>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</si>
  <si>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</si>
  <si>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</si>
  <si>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</si>
  <si>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</si>
  <si>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</si>
  <si>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</si>
  <si>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</si>
  <si>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</si>
  <si>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</si>
  <si>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</si>
  <si>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</si>
  <si>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</si>
  <si>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</si>
  <si>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</si>
  <si>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</si>
  <si>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</si>
  <si>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</si>
  <si>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</si>
  <si>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</si>
  <si>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</si>
  <si>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</si>
  <si>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</si>
  <si>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</si>
  <si>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</si>
  <si>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</si>
  <si>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</si>
  <si>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</si>
  <si>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</si>
  <si>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</si>
  <si>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</si>
  <si>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</si>
  <si>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</si>
  <si>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</si>
  <si>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</si>
  <si>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</si>
  <si>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</si>
  <si>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</si>
  <si>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</si>
  <si>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</si>
  <si>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</si>
  <si>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</si>
  <si>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</si>
  <si>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</si>
  <si>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</si>
  <si>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</si>
  <si>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</si>
  <si>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</si>
  <si>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</si>
  <si>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</si>
  <si>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</si>
  <si>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</si>
  <si>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</si>
  <si>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</si>
  <si>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</si>
  <si>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</si>
  <si>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</si>
  <si>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</si>
  <si>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</si>
  <si>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</si>
  <si>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</si>
  <si>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</si>
  <si>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</si>
  <si>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</si>
  <si>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</si>
  <si>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</si>
  <si>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</si>
  <si>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</si>
  <si>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</si>
  <si>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</si>
  <si>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</si>
  <si>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</si>
  <si>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</si>
  <si>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</si>
  <si>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</si>
  <si>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</si>
  <si>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</si>
  <si>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</si>
  <si>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</si>
  <si>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</si>
  <si>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</si>
  <si>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</si>
  <si>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</si>
  <si>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</si>
  <si>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</si>
  <si>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</si>
  <si>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</si>
  <si>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</si>
  <si>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</si>
  <si>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</si>
  <si>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</si>
  <si>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</si>
  <si>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</si>
  <si>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</si>
  <si>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</si>
  <si>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</si>
  <si>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</si>
  <si>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</si>
  <si>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</si>
  <si>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</si>
  <si>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</si>
  <si>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</si>
  <si>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</si>
  <si>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</si>
  <si>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</si>
  <si>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</si>
  <si>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</si>
  <si>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</si>
  <si>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</si>
  <si>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</si>
  <si>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</si>
  <si>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</si>
  <si>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</si>
  <si>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</si>
  <si>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</si>
  <si>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</si>
  <si>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</si>
  <si>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</si>
  <si>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</si>
  <si>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</si>
  <si>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</si>
  <si>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</si>
  <si>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</si>
  <si>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</si>
  <si>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</si>
  <si>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</si>
  <si>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</si>
  <si>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</si>
  <si>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</si>
  <si>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</si>
  <si>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</si>
  <si>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</si>
  <si>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</si>
  <si>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</si>
  <si>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</si>
  <si>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</si>
  <si>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</si>
  <si>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</si>
  <si>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</si>
  <si>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</si>
  <si>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</si>
  <si>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</si>
  <si>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</si>
  <si>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</si>
  <si>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</si>
  <si>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</si>
  <si>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</si>
  <si>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</si>
  <si>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</si>
  <si>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</si>
  <si>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</si>
  <si>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</si>
  <si>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</si>
  <si>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</si>
  <si>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</si>
  <si>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</si>
  <si>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</si>
  <si>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</si>
  <si>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</si>
  <si>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</si>
  <si>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</si>
  <si>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</si>
  <si>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</si>
  <si>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</si>
  <si>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</si>
  <si>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</si>
  <si>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</si>
  <si>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</si>
  <si>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</si>
  <si>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</si>
  <si>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</si>
  <si>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</si>
  <si>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</si>
  <si>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</si>
  <si>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</si>
  <si>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</si>
  <si>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</si>
  <si>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</si>
  <si>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</si>
  <si>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</si>
  <si>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</si>
  <si>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</si>
  <si>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</si>
  <si>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</si>
  <si>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</si>
  <si>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</si>
  <si>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</si>
  <si>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</si>
  <si>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</si>
  <si>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</si>
  <si>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</si>
  <si>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</si>
  <si>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</si>
  <si>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</si>
  <si>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</si>
  <si>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</si>
  <si>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</si>
  <si>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</si>
  <si>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</si>
  <si>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</si>
  <si>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</si>
  <si>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</si>
  <si>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</si>
  <si>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</si>
  <si>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</si>
  <si>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</si>
  <si>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</si>
  <si>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</si>
  <si>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</si>
  <si>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</si>
  <si>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</si>
  <si>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</si>
  <si>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</si>
  <si>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</si>
  <si>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</si>
  <si>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</si>
  <si>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</si>
  <si>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</si>
  <si>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</si>
  <si>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</si>
  <si>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</si>
  <si>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</si>
  <si>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</si>
  <si>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</si>
  <si>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</si>
  <si>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</si>
  <si>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</si>
  <si>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</si>
  <si>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</si>
  <si>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</si>
  <si>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</si>
  <si>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</si>
  <si>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</si>
  <si>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</si>
  <si>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</si>
  <si>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</si>
  <si>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</si>
  <si>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</si>
  <si>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</si>
  <si>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</si>
  <si>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</si>
  <si>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</si>
  <si>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</si>
  <si>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</si>
  <si>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</si>
  <si>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</si>
  <si>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</si>
  <si>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</si>
  <si>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</si>
  <si>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</si>
  <si>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</si>
  <si>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</si>
  <si>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</si>
  <si>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</si>
  <si>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</si>
  <si>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</si>
  <si>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</si>
  <si>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</si>
  <si>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</si>
  <si>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</si>
  <si>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</si>
  <si>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</si>
  <si>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</si>
  <si>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</si>
  <si>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</si>
  <si>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</si>
  <si>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</si>
  <si>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</si>
  <si>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</si>
  <si>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</si>
  <si>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</si>
  <si>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</si>
  <si>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</si>
  <si>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</si>
  <si>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</si>
  <si>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</si>
  <si>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</si>
  <si>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</si>
  <si>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</si>
  <si>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</si>
  <si>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</si>
  <si>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</si>
  <si>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</si>
  <si>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</si>
  <si>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</si>
  <si>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</si>
  <si>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</si>
  <si>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</si>
  <si>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</si>
  <si>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</si>
  <si>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</si>
  <si>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</si>
  <si>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</si>
  <si>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</si>
  <si>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</si>
  <si>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</si>
  <si>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</si>
  <si>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</si>
  <si>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</si>
  <si>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</si>
  <si>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</si>
  <si>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</si>
  <si>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</si>
  <si>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</si>
  <si>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</si>
  <si>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</si>
  <si>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</si>
  <si>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</si>
  <si>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</si>
  <si>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</si>
  <si>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</si>
  <si>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</si>
  <si>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</si>
  <si>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</si>
  <si>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</si>
  <si>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</si>
  <si>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</si>
  <si>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</si>
  <si>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</si>
  <si>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</si>
  <si>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</si>
  <si>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</si>
  <si>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</si>
  <si>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</si>
  <si>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</si>
  <si>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</si>
  <si>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</si>
  <si>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</si>
  <si>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</si>
  <si>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</si>
  <si>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</si>
  <si>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</si>
  <si>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</si>
  <si>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</si>
  <si>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</si>
  <si>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</si>
  <si>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</si>
  <si>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</si>
  <si>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</si>
  <si>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</si>
  <si>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</si>
  <si>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</si>
  <si>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</si>
  <si>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</si>
  <si>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</si>
  <si>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</si>
  <si>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</si>
  <si>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</si>
  <si>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</si>
  <si>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</si>
  <si>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</si>
  <si>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</si>
  <si>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</si>
  <si>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</si>
  <si>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</si>
  <si>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</si>
  <si>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</si>
  <si>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</si>
  <si>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</si>
  <si>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</si>
  <si>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</si>
  <si>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</si>
  <si>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</si>
  <si>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</si>
  <si>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</si>
  <si>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</si>
  <si>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</si>
  <si>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</si>
  <si>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</si>
  <si>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</si>
  <si>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</si>
  <si>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</si>
  <si>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</si>
  <si>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</si>
  <si>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</si>
  <si>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</si>
  <si>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</si>
  <si>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</si>
  <si>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</si>
  <si>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</si>
  <si>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</si>
  <si>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</si>
  <si>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</si>
  <si>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</si>
  <si>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</si>
  <si>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</si>
  <si>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</si>
  <si>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</si>
  <si>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</si>
  <si>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</si>
  <si>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</si>
  <si>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</si>
  <si>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</si>
  <si>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</si>
  <si>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</si>
  <si>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</si>
  <si>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</si>
  <si>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</si>
  <si>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</si>
  <si>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</si>
  <si>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</si>
  <si>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</si>
  <si>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</si>
  <si>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</si>
  <si>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</si>
  <si>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</si>
  <si>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</si>
  <si>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</si>
  <si>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</si>
  <si>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</si>
  <si>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</si>
  <si>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</si>
  <si>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</si>
  <si>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</si>
  <si>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</si>
  <si>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</si>
  <si>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</si>
  <si>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</si>
  <si>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</si>
  <si>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</si>
  <si>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</si>
  <si>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</si>
  <si>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</si>
  <si>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</si>
  <si>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</si>
  <si>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</si>
  <si>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</si>
  <si>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</si>
  <si>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</si>
  <si>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</si>
  <si>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</si>
  <si>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</si>
  <si>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</si>
  <si>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</si>
  <si>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</si>
  <si>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</si>
  <si>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</si>
  <si>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</si>
  <si>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</si>
  <si>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</si>
  <si>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</si>
  <si>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</si>
  <si>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</si>
  <si>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</si>
  <si>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</si>
  <si>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</si>
  <si>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</si>
  <si>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</si>
  <si>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</si>
  <si>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</si>
  <si>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</si>
  <si>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</si>
  <si>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</si>
  <si>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</si>
  <si>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</si>
  <si>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</si>
  <si>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</si>
  <si>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</si>
  <si>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</si>
  <si>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</si>
  <si>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</si>
  <si>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</si>
  <si>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</si>
  <si>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</si>
  <si>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</si>
  <si>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</si>
  <si>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</si>
  <si>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</si>
  <si>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</si>
  <si>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</si>
  <si>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</si>
  <si>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</si>
  <si>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</si>
  <si>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</si>
  <si>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</si>
  <si>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</si>
  <si>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</si>
  <si>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</si>
  <si>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</si>
  <si>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</si>
  <si>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</si>
  <si>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</si>
  <si>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</si>
  <si>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</si>
  <si>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</si>
  <si>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</si>
  <si>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</si>
  <si>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</si>
  <si>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</si>
  <si>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</si>
  <si>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</si>
  <si>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</si>
  <si>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</si>
  <si>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</si>
  <si>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</si>
  <si>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</si>
  <si>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</si>
  <si>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</si>
  <si>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</si>
  <si>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</si>
  <si>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</si>
  <si>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</si>
  <si>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</si>
  <si>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</si>
  <si>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</si>
  <si>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</si>
  <si>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</si>
  <si>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</si>
  <si>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</si>
  <si>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</si>
  <si>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</si>
  <si>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</si>
  <si>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</si>
  <si>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</si>
  <si>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</si>
  <si>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</si>
  <si>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</si>
  <si>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</si>
  <si>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</si>
  <si>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</si>
  <si>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</si>
  <si>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</si>
  <si>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</si>
  <si>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</si>
  <si>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</si>
  <si>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</si>
  <si>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</si>
  <si>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</si>
  <si>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</si>
  <si>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</si>
  <si>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</si>
  <si>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</si>
  <si>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</si>
  <si>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</si>
  <si>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</si>
  <si>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</si>
  <si>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</si>
  <si>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</si>
  <si>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</si>
  <si>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</si>
  <si>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</si>
  <si>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</si>
  <si>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</si>
  <si>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</si>
  <si>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</si>
  <si>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</si>
  <si>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</si>
  <si>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</si>
  <si>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</si>
  <si>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</si>
  <si>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</si>
  <si>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</si>
  <si>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</si>
  <si>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</si>
  <si>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</si>
  <si>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</si>
  <si>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</si>
  <si>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</si>
  <si>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</si>
  <si>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</si>
  <si>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</si>
  <si>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</si>
  <si>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</si>
  <si>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</si>
  <si>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</si>
  <si>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</si>
  <si>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</si>
  <si>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</si>
  <si>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</si>
  <si>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</si>
  <si>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</si>
  <si>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</si>
  <si>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</si>
  <si>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</si>
  <si>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</si>
  <si>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</si>
  <si>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</si>
  <si>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</si>
  <si>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</si>
  <si>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</si>
  <si>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</si>
  <si>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</si>
  <si>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</si>
  <si>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</si>
  <si>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</si>
  <si>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</si>
  <si>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</si>
  <si>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</si>
  <si>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</si>
  <si>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</si>
  <si>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</si>
  <si>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</si>
  <si>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</si>
  <si>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</si>
  <si>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</si>
  <si>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</si>
  <si>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</si>
  <si>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</si>
  <si>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</si>
  <si>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</si>
  <si>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</si>
  <si>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</si>
  <si>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</si>
  <si>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</si>
  <si>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</si>
  <si>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</si>
  <si>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</si>
  <si>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</si>
  <si>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</si>
  <si>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</si>
  <si>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</si>
  <si>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</si>
  <si>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</si>
  <si>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</si>
  <si>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</si>
  <si>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</si>
  <si>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</si>
  <si>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</si>
  <si>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</si>
  <si>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</si>
  <si>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</si>
  <si>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</si>
  <si>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</si>
  <si>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</si>
  <si>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</si>
  <si>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</si>
  <si>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</si>
  <si>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</si>
  <si>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</si>
  <si>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</si>
  <si>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</si>
  <si>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</si>
  <si>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</si>
  <si>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</si>
  <si>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</si>
  <si>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</si>
  <si>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</si>
  <si>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</si>
  <si>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</si>
  <si>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</si>
  <si>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</si>
  <si>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</si>
  <si>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</si>
  <si>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</si>
  <si>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</si>
  <si>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</si>
  <si>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</si>
  <si>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</si>
  <si>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</si>
  <si>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</si>
  <si>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</si>
  <si>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</si>
  <si>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</si>
  <si>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</si>
  <si>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</si>
  <si>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</si>
  <si>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</si>
  <si>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</si>
  <si>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</si>
  <si>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</si>
  <si>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</si>
  <si>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</si>
  <si>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</si>
  <si>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</si>
  <si>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</si>
  <si>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</si>
  <si>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</si>
  <si>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</si>
  <si>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</si>
  <si>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</si>
  <si>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</si>
  <si>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</si>
  <si>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</si>
  <si>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</si>
  <si>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</si>
  <si>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</si>
  <si>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</si>
  <si>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</si>
  <si>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</si>
  <si>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</si>
  <si>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</si>
  <si>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</si>
  <si>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</si>
  <si>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</si>
  <si>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</si>
  <si>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</si>
  <si>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</si>
  <si>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</si>
  <si>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</si>
  <si>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</si>
  <si>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</si>
  <si>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</si>
  <si>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</si>
  <si>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</si>
  <si>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</si>
  <si>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</si>
  <si>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</si>
  <si>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</si>
  <si>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</si>
  <si>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</si>
  <si>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</si>
  <si>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</si>
  <si>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</si>
  <si>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</si>
  <si>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</si>
  <si>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</si>
  <si>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</si>
  <si>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</si>
  <si>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</si>
  <si>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</si>
  <si>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</si>
  <si>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</si>
  <si>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</si>
  <si>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</si>
  <si>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</si>
  <si>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</si>
  <si>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</si>
  <si>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</si>
  <si>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</si>
  <si>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</si>
  <si>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</si>
  <si>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</si>
  <si>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</si>
  <si>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</si>
  <si>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</si>
  <si>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</si>
  <si>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</si>
  <si>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</si>
  <si>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</si>
  <si>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</si>
  <si>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</si>
  <si>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</si>
  <si>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</si>
  <si>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</si>
  <si>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</si>
  <si>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</si>
  <si>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</si>
  <si>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</si>
  <si>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</si>
  <si>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</si>
  <si>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</si>
  <si>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</si>
  <si>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</si>
  <si>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</si>
  <si>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</si>
  <si>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</si>
  <si>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</si>
  <si>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</si>
  <si>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</si>
  <si>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</si>
  <si>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</si>
  <si>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</si>
  <si>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</si>
  <si>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</si>
  <si>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</si>
  <si>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</si>
  <si>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</si>
  <si>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</si>
  <si>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</si>
  <si>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</si>
  <si>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</si>
  <si>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</si>
  <si>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</si>
  <si>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</si>
  <si>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</si>
  <si>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</si>
  <si>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</si>
  <si>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</si>
  <si>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</si>
  <si>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</si>
  <si>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</si>
  <si>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</si>
  <si>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</si>
  <si>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</si>
  <si>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</si>
  <si>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</si>
  <si>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</si>
  <si>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</si>
  <si>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</si>
  <si>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</si>
  <si>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</si>
  <si>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</si>
  <si>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</si>
  <si>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</si>
  <si>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</si>
  <si>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</si>
  <si>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</si>
  <si>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</si>
  <si>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</si>
  <si>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</si>
  <si>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</si>
  <si>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</si>
  <si>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</si>
  <si>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</si>
  <si>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</si>
  <si>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</si>
  <si>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</si>
  <si>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</si>
  <si>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</si>
  <si>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</si>
  <si>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</si>
  <si>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</si>
  <si>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</si>
  <si>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</si>
  <si>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</si>
  <si>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</si>
  <si>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</si>
  <si>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</si>
  <si>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</si>
  <si>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</si>
  <si>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</si>
  <si>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</si>
  <si>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</si>
  <si>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</si>
  <si>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</si>
  <si>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</si>
  <si>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</si>
  <si>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</si>
  <si>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</si>
  <si>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</si>
  <si>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</si>
  <si>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</si>
  <si>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</si>
  <si>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</si>
  <si>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</si>
  <si>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</si>
  <si>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</si>
  <si>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</si>
  <si>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</si>
  <si>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</si>
  <si>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</si>
  <si>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</si>
  <si>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</si>
  <si>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</si>
  <si>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</si>
  <si>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</si>
  <si>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</si>
  <si>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</si>
  <si>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</si>
  <si>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</si>
  <si>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</si>
  <si>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</si>
  <si>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</si>
  <si>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</si>
  <si>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</si>
  <si>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</si>
  <si>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</si>
  <si>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</si>
  <si>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</si>
  <si>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</si>
  <si>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</si>
  <si>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</si>
  <si>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</si>
  <si>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</si>
  <si>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</si>
  <si>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</si>
  <si>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</si>
  <si>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</si>
  <si>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</si>
  <si>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</si>
  <si>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</si>
  <si>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</si>
  <si>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</si>
  <si>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</si>
  <si>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</si>
  <si>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</si>
  <si>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</si>
  <si>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</si>
  <si>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</si>
  <si>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</si>
  <si>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</si>
  <si>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</si>
  <si>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</si>
  <si>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</si>
  <si>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</si>
  <si>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</si>
  <si>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</si>
  <si>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</si>
  <si>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</si>
  <si>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</si>
  <si>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</si>
  <si>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</si>
  <si>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</si>
  <si>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</si>
  <si>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</si>
  <si>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</si>
  <si>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</si>
  <si>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</si>
  <si>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</si>
  <si>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</si>
  <si>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</si>
  <si>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</si>
  <si>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</si>
  <si>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</si>
  <si>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</si>
  <si>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</si>
  <si>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</si>
  <si>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</si>
  <si>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</si>
  <si>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</si>
  <si>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</si>
  <si>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</si>
  <si>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</si>
  <si>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</si>
  <si>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</si>
  <si>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</si>
  <si>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</si>
  <si>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</si>
  <si>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</si>
  <si>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</si>
  <si>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</si>
  <si>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</si>
  <si>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</si>
  <si>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</si>
  <si>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</si>
  <si>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</si>
  <si>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</si>
  <si>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</si>
  <si>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</si>
  <si>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</si>
  <si>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</si>
  <si>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</si>
  <si>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</si>
  <si>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</si>
  <si>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</si>
  <si>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</si>
  <si>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</si>
  <si>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</si>
  <si>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</si>
  <si>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</si>
  <si>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</si>
  <si>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</si>
  <si>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</si>
  <si>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</si>
  <si>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</si>
  <si>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</si>
  <si>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</si>
  <si>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</si>
  <si>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</si>
  <si>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</si>
  <si>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</si>
  <si>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</si>
  <si>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</si>
  <si>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</si>
  <si>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</si>
  <si>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</si>
  <si>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</si>
  <si>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</si>
  <si>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</si>
  <si>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</si>
  <si>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</si>
  <si>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</si>
  <si>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</si>
  <si>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</si>
  <si>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</si>
  <si>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</si>
  <si>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</si>
  <si>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</si>
  <si>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</si>
  <si>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</si>
  <si>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</si>
  <si>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</si>
  <si>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</si>
  <si>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</si>
  <si>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</si>
  <si>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</si>
  <si>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</si>
  <si>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</si>
  <si>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</si>
  <si>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</si>
  <si>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</si>
  <si>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</si>
  <si>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</si>
  <si>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</si>
  <si>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</si>
  <si>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</si>
  <si>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</si>
  <si>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</si>
  <si>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</si>
  <si>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</si>
  <si>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</si>
  <si>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</si>
  <si>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</si>
  <si>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</si>
  <si>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</si>
  <si>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</si>
  <si>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</si>
  <si>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</si>
  <si>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</si>
  <si>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</si>
  <si>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</si>
  <si>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</si>
  <si>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</si>
  <si>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</si>
  <si>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</si>
  <si>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</si>
  <si>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</si>
  <si>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</si>
  <si>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</si>
  <si>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</si>
  <si>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</si>
  <si>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</si>
  <si>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</si>
  <si>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</si>
  <si>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</si>
  <si>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</si>
  <si>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</si>
  <si>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</si>
  <si>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</si>
  <si>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</si>
  <si>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</si>
  <si>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</si>
  <si>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</si>
  <si>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</si>
  <si>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</si>
  <si>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</si>
  <si>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</si>
  <si>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</si>
  <si>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</si>
  <si>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</si>
  <si>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</si>
  <si>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</si>
  <si>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</si>
  <si>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</si>
  <si>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</si>
  <si>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</si>
  <si>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</si>
  <si>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</si>
  <si>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</si>
  <si>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</si>
  <si>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</si>
  <si>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</si>
  <si>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</si>
  <si>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</si>
  <si>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</si>
  <si>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</si>
  <si>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</si>
  <si>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</si>
  <si>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</si>
  <si>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</si>
  <si>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</si>
  <si>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</si>
  <si>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</si>
  <si>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</si>
  <si>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</si>
  <si>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</si>
  <si>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</si>
  <si>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</si>
  <si>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</si>
  <si>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</si>
  <si>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</si>
  <si>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</si>
  <si>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</si>
  <si>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</si>
  <si>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</si>
  <si>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</si>
  <si>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</si>
  <si>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</si>
  <si>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</si>
  <si>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</si>
  <si>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</si>
  <si>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</si>
  <si>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</si>
  <si>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</si>
  <si>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</si>
  <si>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</si>
  <si>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</si>
  <si>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</si>
  <si>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</si>
  <si>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</si>
  <si>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</si>
  <si>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</si>
  <si>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</si>
  <si>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</si>
  <si>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</si>
  <si>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</si>
  <si>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</si>
  <si>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</si>
  <si>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</si>
  <si>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</si>
  <si>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</si>
  <si>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</si>
  <si>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</si>
  <si>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</si>
  <si>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</si>
  <si>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</si>
  <si>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</si>
  <si>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</si>
  <si>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</si>
  <si>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</si>
  <si>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</si>
  <si>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</si>
  <si>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</si>
  <si>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</si>
  <si>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</si>
  <si>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</si>
  <si>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</si>
  <si>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</si>
  <si>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</si>
  <si>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</si>
  <si>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</si>
  <si>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</si>
  <si>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</si>
  <si>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</si>
  <si>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</si>
  <si>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</si>
  <si>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</si>
  <si>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</si>
  <si>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</si>
  <si>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</si>
  <si>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</si>
  <si>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</si>
  <si>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</si>
  <si>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</si>
  <si>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</si>
  <si>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</si>
  <si>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</si>
  <si>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</si>
  <si>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</si>
  <si>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</si>
  <si>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</si>
  <si>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</si>
  <si>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</si>
  <si>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</si>
  <si>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</si>
  <si>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</si>
  <si>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</si>
  <si>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</si>
  <si>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</si>
  <si>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</si>
  <si>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</si>
  <si>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</si>
  <si>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</si>
  <si>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</si>
  <si>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</si>
  <si>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</si>
  <si>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</si>
  <si>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</si>
  <si>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</si>
  <si>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</si>
  <si>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</si>
  <si>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</si>
  <si>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</si>
  <si>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</si>
  <si>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</si>
  <si>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</si>
  <si>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</si>
  <si>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</si>
  <si>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</si>
  <si>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</si>
  <si>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</si>
  <si>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</si>
  <si>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</si>
  <si>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</si>
  <si>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</si>
  <si>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</si>
  <si>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</si>
  <si>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</si>
  <si>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</si>
  <si>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</si>
  <si>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</si>
  <si>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</si>
  <si>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</si>
  <si>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</si>
  <si>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</si>
  <si>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</si>
  <si>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</si>
  <si>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</si>
  <si>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</si>
  <si>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</si>
  <si>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</si>
  <si>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</si>
  <si>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</si>
  <si>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</si>
  <si>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</si>
  <si>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</si>
  <si>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</si>
  <si>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</si>
  <si>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</si>
  <si>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</si>
  <si>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</si>
  <si>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</si>
  <si>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</si>
  <si>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</si>
  <si>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</si>
  <si>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</si>
  <si>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</si>
  <si>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</si>
  <si>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</si>
  <si>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</si>
  <si>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</si>
  <si>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</si>
  <si>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</si>
  <si>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</si>
  <si>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</si>
  <si>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</si>
  <si>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</si>
  <si>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</si>
  <si>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</si>
  <si>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</si>
  <si>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</si>
  <si>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</si>
  <si>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</si>
  <si>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</si>
  <si>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</si>
  <si>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</si>
  <si>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</si>
  <si>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</si>
  <si>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</si>
  <si>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</si>
  <si>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</si>
  <si>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</si>
  <si>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</si>
  <si>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</si>
  <si>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</si>
  <si>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</si>
  <si>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</si>
  <si>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</si>
  <si>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</si>
  <si>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</si>
  <si>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</si>
  <si>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</si>
  <si>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</si>
  <si>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</si>
  <si>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</si>
  <si>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</si>
  <si>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</si>
  <si>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</si>
  <si>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</si>
  <si>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</si>
  <si>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</si>
  <si>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</si>
  <si>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</si>
  <si>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</si>
  <si>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</si>
  <si>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</si>
  <si>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</si>
  <si>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</si>
  <si>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</si>
  <si>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</si>
  <si>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</si>
  <si>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</si>
  <si>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</si>
  <si>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</si>
  <si>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</si>
  <si>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</si>
  <si>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</si>
  <si>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</si>
  <si>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</si>
  <si>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</si>
  <si>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</si>
  <si>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</si>
  <si>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</si>
  <si>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</si>
  <si>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</si>
  <si>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</si>
  <si>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</si>
  <si>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</si>
  <si>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</si>
  <si>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</si>
  <si>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</si>
  <si>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</si>
  <si>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</si>
  <si>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</si>
  <si>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</si>
  <si>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</si>
  <si>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</si>
  <si>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</si>
  <si>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</si>
  <si>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</si>
  <si>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</si>
  <si>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</si>
  <si>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</si>
  <si>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</si>
  <si>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</si>
  <si>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</si>
  <si>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</si>
  <si>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</si>
  <si>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</si>
  <si>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</si>
  <si>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</si>
  <si>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</si>
  <si>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</si>
  <si>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</si>
  <si>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</si>
  <si>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</si>
  <si>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</si>
  <si>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</si>
  <si>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</si>
  <si>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</si>
  <si>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</si>
  <si>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</si>
  <si>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</si>
  <si>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</si>
  <si>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</si>
  <si>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</si>
  <si>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</si>
  <si>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</si>
  <si>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</si>
  <si>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</si>
  <si>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</si>
  <si>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</si>
  <si>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</si>
  <si>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</si>
  <si>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</si>
  <si>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</si>
  <si>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</si>
  <si>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</si>
  <si>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</si>
  <si>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</si>
  <si>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</si>
  <si>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</si>
  <si>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</si>
  <si>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</si>
  <si>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</si>
  <si>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</si>
  <si>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</si>
  <si>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</si>
  <si>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</si>
  <si>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</si>
  <si>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</si>
  <si>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</si>
  <si>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</si>
  <si>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</si>
  <si>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</si>
  <si>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</si>
  <si>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</si>
  <si>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</si>
  <si>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</si>
  <si>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</si>
  <si>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</si>
  <si>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</si>
  <si>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</si>
  <si>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</si>
  <si>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</si>
  <si>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</si>
  <si>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</si>
  <si>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</si>
  <si>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</si>
  <si>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</si>
  <si>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</si>
  <si>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</si>
  <si>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</si>
  <si>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</si>
  <si>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</si>
  <si>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</si>
  <si>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</si>
  <si>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</si>
  <si>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</si>
  <si>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</si>
  <si>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</si>
  <si>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</si>
  <si>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</si>
  <si>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</si>
  <si>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</si>
  <si>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</si>
  <si>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</si>
  <si>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</si>
  <si>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</si>
  <si>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</si>
  <si>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</si>
  <si>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</si>
  <si>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</si>
  <si>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</si>
  <si>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</si>
  <si>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</si>
  <si>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</si>
  <si>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</si>
  <si>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</si>
  <si>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</si>
  <si>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</si>
  <si>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</si>
  <si>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</si>
  <si>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</si>
  <si>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</si>
  <si>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</si>
  <si>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</si>
  <si>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</si>
  <si>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</si>
  <si>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</si>
  <si>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</si>
  <si>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</si>
  <si>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</si>
  <si>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</si>
  <si>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</si>
  <si>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</si>
  <si>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</si>
  <si>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</si>
  <si>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</si>
  <si>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</si>
  <si>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</si>
  <si>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</si>
  <si>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</si>
  <si>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</si>
  <si>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</si>
  <si>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</si>
  <si>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</si>
  <si>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</si>
  <si>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</si>
  <si>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</si>
  <si>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</si>
  <si>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</si>
  <si>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</si>
  <si>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</si>
  <si>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</si>
  <si>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</si>
  <si>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</si>
  <si>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</si>
  <si>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</si>
  <si>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</si>
  <si>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</si>
  <si>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</si>
  <si>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</si>
  <si>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</si>
  <si>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</si>
  <si>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</si>
  <si>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</si>
  <si>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</si>
  <si>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</si>
  <si>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</si>
  <si>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</si>
  <si>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</si>
  <si>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</si>
  <si>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</si>
  <si>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</si>
  <si>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</si>
  <si>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</si>
  <si>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</si>
  <si>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</si>
  <si>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</si>
  <si>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</si>
  <si>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</si>
  <si>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</si>
  <si>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</si>
  <si>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</si>
  <si>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</si>
  <si>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</si>
  <si>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</si>
  <si>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</si>
  <si>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</si>
  <si>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</si>
  <si>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</si>
  <si>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</si>
  <si>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</si>
  <si>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</si>
  <si>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</si>
  <si>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</si>
  <si>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</si>
  <si>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</si>
  <si>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</si>
  <si>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</si>
  <si>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</si>
  <si>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</si>
  <si>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</si>
  <si>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</si>
  <si>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</si>
  <si>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</si>
  <si>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</si>
  <si>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</si>
  <si>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</si>
  <si>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</si>
  <si>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</si>
  <si>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</si>
  <si>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</si>
  <si>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</si>
  <si>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</si>
  <si>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</si>
  <si>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</si>
  <si>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</si>
  <si>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</si>
  <si>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</si>
  <si>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</si>
  <si>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</si>
  <si>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</si>
  <si>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</si>
  <si>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</si>
  <si>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</si>
  <si>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</si>
  <si>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</si>
  <si>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</si>
  <si>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</si>
  <si>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</si>
  <si>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</si>
  <si>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</si>
  <si>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</si>
  <si>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</si>
  <si>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</si>
  <si>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</si>
  <si>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</si>
  <si>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</si>
  <si>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</si>
  <si>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</si>
  <si>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</si>
  <si>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</si>
  <si>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</si>
  <si>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</si>
  <si>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</si>
  <si>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</si>
  <si>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</si>
  <si>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</si>
  <si>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</si>
  <si>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</si>
  <si>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</si>
  <si>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</si>
  <si>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</si>
  <si>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</si>
  <si>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</si>
  <si>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</si>
  <si>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</si>
  <si>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</si>
  <si>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</si>
  <si>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</si>
  <si>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</si>
  <si>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</si>
  <si>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</si>
  <si>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</si>
  <si>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</si>
  <si>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</si>
  <si>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</si>
  <si>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</si>
  <si>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</si>
  <si>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</si>
  <si>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</si>
  <si>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</si>
  <si>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</si>
  <si>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</si>
  <si>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</si>
  <si>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</si>
  <si>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</si>
  <si>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</si>
  <si>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</si>
  <si>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</si>
  <si>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</si>
  <si>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</si>
  <si>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</si>
  <si>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</si>
  <si>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</si>
  <si>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</si>
  <si>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</si>
  <si>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</si>
  <si>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</si>
  <si>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</si>
  <si>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</si>
  <si>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</si>
  <si>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</si>
  <si>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</si>
  <si>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</si>
  <si>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</si>
  <si>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</si>
  <si>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</si>
  <si>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</si>
  <si>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</si>
  <si>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</si>
  <si>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</si>
  <si>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</si>
  <si>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</si>
  <si>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</si>
  <si>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</si>
  <si>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</si>
  <si>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</si>
  <si>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</si>
  <si>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</si>
  <si>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</si>
  <si>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</si>
  <si>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</si>
  <si>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</si>
  <si>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</si>
  <si>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</si>
  <si>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</si>
  <si>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</si>
  <si>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</si>
  <si>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</si>
  <si>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</si>
  <si>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</si>
  <si>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</si>
  <si>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</si>
  <si>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</si>
  <si>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</si>
  <si>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</si>
  <si>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</si>
  <si>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</si>
  <si>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</si>
  <si>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</si>
  <si>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</si>
  <si>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</si>
  <si>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</si>
  <si>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</si>
  <si>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</si>
  <si>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</si>
  <si>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</si>
  <si>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</si>
  <si>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</si>
  <si>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</si>
  <si>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</si>
  <si>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</si>
  <si>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</si>
  <si>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</si>
  <si>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</si>
  <si>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</si>
  <si>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</si>
  <si>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</si>
  <si>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</si>
  <si>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</si>
  <si>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</si>
  <si>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</si>
  <si>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</si>
  <si>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</si>
  <si>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</si>
  <si>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</si>
  <si>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</si>
  <si>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</si>
  <si>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</si>
  <si>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</si>
  <si>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</si>
  <si>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</si>
  <si>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</si>
  <si>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</si>
  <si>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</si>
  <si>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</si>
  <si>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</si>
  <si>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</si>
  <si>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</si>
  <si>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</si>
  <si>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</si>
  <si>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</si>
  <si>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</si>
  <si>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</si>
  <si>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</si>
  <si>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</si>
  <si>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</si>
  <si>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</si>
  <si>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</si>
  <si>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</si>
  <si>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</si>
  <si>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</si>
  <si>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</si>
  <si>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</si>
  <si>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</si>
  <si>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</si>
  <si>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</si>
  <si>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</si>
  <si>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</si>
  <si>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</si>
  <si>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</si>
  <si>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</si>
  <si>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</si>
  <si>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</si>
  <si>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</si>
  <si>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</si>
  <si>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</si>
  <si>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</si>
  <si>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</si>
  <si>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</si>
  <si>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</si>
  <si>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</si>
  <si>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</si>
  <si>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</si>
  <si>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</si>
  <si>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</si>
  <si>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</si>
  <si>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</si>
  <si>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</si>
  <si>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</si>
  <si>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</si>
  <si>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</si>
  <si>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</si>
  <si>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</si>
  <si>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</si>
  <si>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</si>
  <si>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</si>
  <si>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</si>
  <si>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</si>
  <si>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</si>
  <si>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</si>
  <si>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</si>
  <si>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</si>
  <si>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</si>
  <si>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</si>
  <si>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</si>
  <si>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</si>
  <si>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</si>
  <si>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</si>
  <si>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</si>
  <si>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</si>
  <si>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</si>
  <si>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</si>
  <si>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</si>
  <si>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</si>
  <si>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</si>
  <si>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</si>
  <si>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</si>
  <si>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</si>
  <si>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</si>
  <si>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</si>
  <si>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</si>
  <si>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</si>
  <si>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</si>
  <si>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</si>
  <si>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</si>
  <si>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</si>
  <si>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</si>
  <si>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</si>
  <si>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</si>
  <si>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</si>
  <si>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</si>
  <si>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</si>
  <si>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</si>
  <si>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</si>
  <si>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</si>
  <si>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</si>
  <si>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</si>
  <si>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</si>
  <si>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</si>
  <si>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</si>
  <si>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</si>
  <si>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</si>
  <si>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</si>
  <si>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</si>
  <si>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</si>
  <si>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</si>
  <si>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</si>
  <si>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</si>
  <si>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</si>
  <si>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</si>
  <si>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</si>
  <si>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</si>
  <si>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</si>
  <si>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</si>
  <si>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</si>
  <si>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</si>
  <si>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</si>
  <si>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</si>
  <si>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</si>
  <si>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</si>
  <si>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</si>
  <si>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</si>
  <si>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</si>
  <si>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</si>
  <si>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</si>
  <si>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</si>
  <si>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</si>
  <si>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</si>
  <si>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</si>
  <si>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</si>
  <si>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</si>
  <si>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</si>
  <si>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</si>
  <si>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</si>
  <si>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</si>
  <si>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</si>
  <si>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</si>
  <si>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</si>
  <si>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</si>
  <si>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</si>
  <si>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</si>
  <si>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</si>
  <si>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</si>
  <si>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</si>
  <si>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</si>
  <si>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</si>
  <si>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</si>
  <si>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</si>
  <si>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</si>
  <si>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</si>
  <si>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</si>
  <si>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</si>
  <si>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</si>
  <si>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</si>
  <si>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</si>
  <si>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</si>
  <si>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</si>
  <si>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</si>
  <si>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</si>
  <si>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</si>
  <si>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</si>
  <si>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</si>
  <si>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</si>
  <si>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</si>
  <si>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</si>
  <si>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</si>
  <si>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</si>
  <si>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</si>
  <si>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</si>
  <si>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</si>
  <si>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</si>
  <si>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</si>
  <si>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</si>
  <si>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</si>
  <si>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</si>
  <si>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</si>
  <si>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</si>
  <si>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</si>
  <si>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</si>
  <si>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</si>
  <si>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</si>
  <si>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</si>
  <si>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</si>
  <si>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</si>
  <si>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</si>
  <si>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</si>
  <si>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</si>
  <si>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</si>
  <si>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</si>
  <si>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</si>
  <si>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</si>
  <si>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</si>
  <si>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</si>
  <si>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</si>
  <si>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</si>
  <si>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</si>
  <si>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</si>
  <si>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</si>
  <si>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</si>
  <si>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</si>
  <si>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</si>
  <si>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</si>
  <si>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</si>
  <si>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</si>
  <si>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</si>
  <si>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</si>
  <si>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</si>
  <si>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</si>
  <si>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</si>
  <si>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</si>
  <si>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</si>
  <si>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</si>
  <si>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</si>
  <si>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</si>
  <si>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</si>
  <si>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</si>
  <si>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</si>
  <si>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</si>
  <si>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</si>
  <si>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</si>
  <si>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</si>
  <si>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</si>
  <si>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</si>
  <si>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</si>
  <si>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</si>
  <si>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</si>
  <si>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</si>
  <si>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</si>
  <si>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</si>
  <si>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</si>
  <si>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</si>
  <si>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</si>
  <si>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</si>
  <si>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</si>
  <si>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</si>
  <si>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</si>
  <si>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</si>
  <si>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</si>
  <si>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</si>
  <si>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</si>
  <si>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</si>
  <si>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</si>
  <si>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</si>
  <si>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</si>
  <si>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</si>
  <si>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</si>
  <si>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</si>
  <si>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</si>
  <si>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</si>
  <si>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</si>
  <si>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</si>
  <si>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</si>
  <si>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</si>
  <si>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</si>
  <si>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</si>
  <si>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</si>
  <si>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</si>
  <si>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</si>
  <si>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</si>
  <si>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</si>
  <si>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</si>
  <si>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</si>
  <si>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</si>
  <si>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</si>
  <si>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</si>
  <si>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</si>
  <si>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</si>
  <si>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</si>
  <si>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</si>
  <si>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</si>
  <si>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</si>
  <si>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</si>
  <si>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</si>
  <si>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</si>
  <si>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</si>
  <si>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</si>
  <si>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</si>
  <si>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</si>
  <si>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</si>
  <si>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</si>
  <si>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</si>
  <si>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</si>
  <si>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</si>
  <si>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</si>
  <si>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</si>
  <si>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</si>
  <si>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</si>
  <si>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</si>
  <si>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</si>
  <si>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</si>
  <si>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</si>
  <si>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</si>
  <si>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</si>
  <si>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</si>
  <si>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</si>
  <si>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</si>
  <si>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</si>
  <si>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</si>
  <si>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</si>
  <si>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</si>
  <si>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</si>
  <si>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</si>
  <si>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</si>
  <si>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</si>
  <si>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</si>
  <si>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</si>
  <si>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</si>
  <si>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</si>
  <si>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</si>
  <si>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</si>
  <si>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</si>
  <si>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</si>
  <si>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</si>
  <si>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</si>
  <si>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</si>
  <si>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</si>
  <si>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</si>
  <si>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</si>
  <si>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</si>
  <si>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</si>
  <si>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</si>
  <si>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</si>
  <si>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</si>
  <si>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</si>
  <si>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</si>
  <si>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</si>
  <si>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</si>
  <si>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</si>
  <si>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</si>
  <si>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</si>
  <si>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</si>
  <si>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</si>
  <si>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</si>
  <si>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</si>
  <si>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</si>
  <si>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</si>
  <si>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</si>
  <si>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</si>
  <si>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</si>
  <si>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</si>
  <si>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</si>
  <si>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</si>
  <si>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</si>
  <si>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</si>
  <si>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</si>
  <si>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</si>
  <si>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</si>
  <si>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</si>
  <si>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</si>
  <si>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</si>
  <si>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</si>
  <si>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</si>
  <si>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</si>
  <si>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</si>
  <si>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</si>
  <si>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</si>
  <si>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</si>
  <si>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</si>
  <si>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</si>
  <si>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</si>
  <si>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</si>
  <si>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</si>
  <si>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</si>
  <si>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</si>
  <si>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</si>
  <si>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</si>
  <si>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</si>
  <si>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</si>
  <si>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</si>
  <si>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</si>
  <si>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</si>
  <si>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</si>
  <si>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</si>
  <si>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</si>
  <si>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</si>
  <si>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</si>
  <si>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</si>
  <si>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</si>
  <si>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</si>
  <si>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</si>
  <si>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</si>
  <si>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</si>
  <si>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</si>
  <si>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</si>
  <si>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</si>
  <si>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</si>
  <si>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</si>
  <si>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</si>
  <si>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</si>
  <si>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</si>
  <si>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</si>
  <si>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</si>
  <si>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</si>
  <si>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</si>
  <si>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</si>
  <si>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</si>
  <si>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</si>
  <si>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</si>
  <si>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</si>
  <si>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</si>
  <si>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</si>
  <si>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</si>
  <si>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</si>
  <si>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</si>
  <si>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</si>
  <si>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</si>
  <si>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</si>
  <si>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</si>
  <si>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</si>
  <si>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</si>
  <si>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</si>
  <si>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</si>
  <si>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</si>
  <si>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</si>
  <si>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</si>
  <si>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</si>
  <si>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</si>
  <si>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</si>
  <si>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</si>
  <si>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</si>
  <si>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</si>
  <si>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</si>
  <si>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</si>
  <si>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</si>
  <si>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</si>
  <si>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</si>
  <si>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</si>
  <si>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</si>
  <si>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</si>
  <si>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</si>
  <si>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</si>
  <si>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</si>
  <si>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</si>
  <si>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</si>
  <si>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</si>
  <si>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</si>
  <si>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</si>
  <si>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</si>
  <si>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</si>
  <si>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</si>
  <si>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</si>
  <si>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</si>
  <si>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</si>
  <si>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</si>
  <si>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</si>
  <si>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</si>
  <si>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</si>
  <si>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</si>
  <si>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</si>
  <si>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</si>
  <si>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</si>
  <si>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</si>
  <si>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</si>
  <si>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</si>
  <si>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</si>
  <si>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</si>
  <si>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</si>
  <si>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</si>
  <si>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</si>
  <si>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</si>
  <si>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</si>
  <si>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</si>
  <si>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</si>
  <si>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</si>
  <si>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</si>
  <si>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</si>
  <si>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</si>
  <si>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</si>
  <si>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</si>
  <si>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</si>
  <si>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</si>
  <si>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</si>
  <si>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</si>
  <si>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</si>
  <si>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</si>
  <si>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</si>
  <si>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</si>
  <si>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</si>
  <si>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</si>
  <si>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</si>
  <si>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</si>
  <si>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</si>
  <si>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</si>
  <si>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</si>
  <si>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</si>
  <si>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</si>
  <si>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</si>
  <si>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</si>
  <si>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</si>
  <si>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</si>
  <si>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</si>
  <si>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</si>
  <si>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</si>
  <si>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</si>
  <si>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</si>
  <si>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</si>
  <si>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</si>
  <si>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</si>
  <si>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</si>
  <si>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</si>
  <si>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</si>
  <si>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</si>
  <si>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</si>
  <si>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</si>
  <si>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</si>
  <si>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</si>
  <si>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</si>
  <si>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</si>
  <si>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</si>
  <si>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</si>
  <si>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</si>
  <si>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</si>
  <si>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</si>
  <si>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</si>
  <si>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</si>
  <si>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</si>
  <si>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</si>
  <si>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</si>
  <si>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</si>
  <si>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</si>
  <si>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</si>
  <si>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</si>
  <si>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</si>
  <si>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</si>
  <si>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</si>
  <si>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</si>
  <si>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</si>
  <si>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</si>
  <si>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</si>
  <si>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</si>
  <si>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</si>
  <si>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</si>
  <si>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</si>
  <si>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</si>
  <si>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</si>
  <si>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</si>
  <si>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</si>
  <si>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</si>
  <si>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</si>
  <si>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</si>
  <si>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</si>
  <si>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</si>
  <si>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</si>
  <si>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</si>
  <si>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</si>
  <si>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</si>
  <si>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</si>
  <si>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</si>
  <si>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</si>
  <si>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</si>
  <si>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</si>
  <si>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</si>
  <si>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</si>
  <si>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</si>
  <si>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</si>
  <si>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</si>
  <si>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</si>
  <si>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</si>
  <si>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</si>
  <si>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</si>
  <si>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</si>
  <si>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</si>
  <si>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</si>
  <si>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</si>
  <si>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</si>
  <si>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</si>
  <si>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</si>
  <si>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</si>
  <si>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</si>
  <si>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</si>
  <si>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</si>
  <si>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</si>
  <si>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</si>
  <si>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</si>
  <si>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</si>
  <si>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</si>
  <si>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</si>
  <si>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</si>
  <si>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</si>
  <si>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</si>
  <si>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</si>
  <si>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</si>
  <si>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</si>
  <si>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</si>
  <si>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</si>
  <si>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</si>
  <si>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</si>
  <si>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</si>
  <si>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</si>
  <si>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</si>
  <si>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</si>
  <si>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</si>
  <si>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</si>
  <si>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</si>
  <si>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</si>
  <si>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</si>
  <si>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</si>
  <si>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</si>
  <si>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</si>
  <si>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</si>
  <si>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</si>
  <si>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</si>
  <si>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</si>
  <si>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</si>
  <si>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</si>
  <si>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</si>
  <si>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</si>
  <si>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</si>
  <si>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</si>
  <si>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</si>
  <si>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</si>
  <si>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</si>
  <si>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</si>
  <si>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</si>
  <si>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</si>
  <si>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</si>
  <si>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</si>
  <si>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</si>
  <si>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</si>
  <si>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</si>
  <si>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</si>
  <si>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</si>
  <si>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</si>
  <si>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</si>
  <si>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</si>
  <si>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</si>
  <si>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</si>
  <si>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</si>
  <si>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</si>
  <si>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</si>
  <si>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</si>
  <si>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</si>
  <si>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</si>
  <si>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</si>
  <si>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</si>
  <si>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</si>
  <si>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</si>
  <si>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</si>
  <si>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</si>
  <si>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</si>
  <si>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</si>
  <si>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</si>
  <si>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</si>
  <si>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</si>
  <si>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</si>
  <si>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</si>
  <si>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</si>
  <si>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</si>
  <si>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</si>
  <si>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</si>
  <si>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</si>
  <si>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</si>
  <si>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</si>
  <si>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</si>
  <si>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</si>
  <si>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</si>
  <si>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</si>
  <si>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</si>
  <si>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</si>
  <si>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</si>
  <si>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</si>
  <si>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</si>
  <si>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</si>
  <si>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</si>
  <si>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</si>
  <si>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</si>
  <si>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</si>
  <si>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</si>
  <si>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</si>
  <si>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</si>
  <si>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</si>
  <si>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</si>
  <si>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</si>
  <si>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</si>
  <si>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</si>
  <si>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</si>
  <si>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</si>
  <si>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</si>
  <si>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</si>
  <si>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</si>
  <si>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</si>
  <si>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</si>
  <si>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</si>
  <si>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</si>
  <si>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</si>
  <si>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</si>
  <si>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</si>
  <si>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</si>
  <si>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</si>
  <si>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</si>
  <si>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</si>
  <si>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</si>
  <si>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</si>
  <si>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</si>
  <si>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</si>
  <si>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</si>
  <si>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</si>
  <si>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</si>
  <si>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</si>
  <si>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</si>
  <si>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</si>
  <si>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</si>
  <si>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</si>
  <si>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</si>
  <si>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</si>
  <si>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</si>
  <si>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</si>
  <si>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</si>
  <si>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</si>
  <si>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</si>
  <si>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</si>
  <si>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</si>
  <si>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</si>
  <si>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</si>
  <si>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</si>
  <si>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</si>
  <si>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</si>
  <si>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</si>
  <si>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</si>
  <si>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</si>
  <si>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</si>
  <si>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</si>
  <si>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</si>
  <si>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</si>
  <si>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</si>
  <si>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</si>
  <si>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</si>
  <si>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</si>
  <si>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</si>
  <si>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</si>
  <si>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</si>
  <si>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</si>
  <si>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</si>
  <si>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</si>
  <si>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</si>
  <si>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</si>
  <si>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</si>
  <si>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</si>
  <si>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</si>
  <si>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</si>
  <si>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</si>
  <si>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</si>
  <si>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</si>
  <si>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</si>
  <si>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</si>
  <si>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</si>
  <si>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</si>
  <si>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</si>
  <si>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</si>
  <si>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</si>
  <si>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</si>
  <si>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</si>
  <si>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</si>
  <si>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</si>
  <si>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</si>
  <si>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</si>
  <si>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</si>
  <si>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</si>
  <si>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</si>
  <si>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</si>
  <si>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</si>
  <si>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</si>
  <si>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</si>
  <si>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</si>
  <si>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</si>
  <si>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</si>
  <si>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</si>
  <si>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</si>
  <si>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</si>
  <si>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</si>
  <si>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</si>
  <si>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</si>
  <si>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</si>
  <si>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</si>
  <si>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</si>
  <si>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</si>
  <si>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</si>
  <si>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</si>
  <si>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</si>
  <si>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</si>
  <si>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</si>
  <si>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</si>
  <si>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</si>
  <si>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</si>
  <si>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</si>
  <si>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</si>
  <si>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</si>
  <si>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</si>
  <si>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</si>
  <si>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</si>
  <si>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</si>
  <si>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</si>
  <si>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</si>
  <si>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</si>
  <si>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</si>
  <si>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</si>
  <si>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</si>
  <si>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</si>
  <si>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</si>
  <si>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</si>
  <si>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</si>
  <si>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</si>
  <si>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</si>
  <si>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</si>
  <si>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</si>
  <si>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</si>
  <si>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</si>
  <si>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</si>
  <si>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</si>
  <si>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</si>
  <si>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</si>
  <si>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</si>
  <si>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</si>
  <si>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</si>
  <si>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</si>
  <si>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</si>
  <si>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</si>
  <si>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</si>
  <si>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</si>
  <si>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</si>
  <si>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</si>
  <si>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</si>
  <si>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</si>
  <si>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</si>
  <si>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</si>
  <si>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</si>
  <si>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</si>
  <si>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</si>
  <si>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</si>
  <si>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</si>
  <si>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</si>
  <si>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</si>
  <si>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</si>
  <si>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</si>
  <si>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</si>
  <si>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</si>
  <si>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</si>
  <si>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</si>
  <si>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</si>
  <si>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</si>
  <si>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</si>
  <si>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</si>
  <si>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</si>
  <si>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</si>
  <si>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</si>
  <si>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</si>
  <si>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</si>
  <si>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</si>
  <si>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</si>
  <si>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</si>
  <si>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</si>
  <si>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</si>
  <si>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</si>
  <si>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</si>
  <si>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</si>
  <si>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</si>
  <si>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</si>
  <si>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</si>
  <si>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</si>
  <si>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</si>
  <si>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</si>
  <si>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</si>
  <si>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</si>
  <si>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</si>
  <si>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</si>
  <si>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</si>
  <si>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</si>
  <si>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</si>
  <si>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</si>
  <si>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</si>
  <si>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</si>
  <si>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</si>
  <si>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</si>
  <si>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</si>
  <si>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</si>
  <si>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</si>
  <si>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</si>
  <si>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</si>
  <si>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</si>
  <si>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</si>
  <si>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</si>
  <si>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</si>
  <si>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</si>
  <si>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</si>
  <si>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</si>
  <si>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</si>
  <si>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</si>
  <si>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</si>
  <si>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</si>
  <si>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</si>
  <si>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</si>
  <si>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</si>
  <si>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</si>
  <si>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</si>
  <si>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</si>
  <si>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</si>
  <si>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</si>
  <si>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</si>
  <si>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</si>
  <si>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</si>
  <si>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</si>
  <si>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</si>
  <si>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</si>
  <si>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</si>
  <si>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</si>
  <si>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</si>
  <si>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</si>
  <si>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</si>
  <si>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</si>
  <si>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</si>
  <si>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</si>
  <si>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</si>
  <si>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</si>
  <si>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</si>
  <si>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</si>
  <si>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</si>
  <si>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</si>
  <si>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</si>
  <si>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</si>
  <si>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</si>
  <si>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</si>
  <si>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</si>
  <si>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</si>
  <si>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</si>
  <si>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</si>
  <si>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</si>
  <si>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</si>
  <si>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</si>
  <si>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</si>
  <si>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</si>
  <si>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</si>
  <si>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</si>
  <si>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</si>
  <si>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</si>
  <si>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</si>
  <si>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</si>
  <si>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</si>
  <si>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</si>
  <si>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</si>
  <si>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</si>
  <si>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</si>
  <si>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</si>
  <si>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</si>
  <si>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</si>
  <si>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</si>
  <si>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</si>
  <si>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</si>
  <si>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</si>
  <si>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</si>
  <si>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</si>
  <si>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</si>
  <si>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</si>
  <si>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</si>
  <si>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</si>
  <si>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</si>
  <si>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</si>
  <si>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</si>
  <si>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</si>
  <si>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</si>
  <si>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</si>
  <si>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</si>
  <si>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</si>
  <si>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</si>
  <si>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</si>
  <si>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</si>
  <si>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</si>
  <si>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</si>
  <si>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</si>
  <si>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</si>
  <si>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</si>
  <si>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</si>
  <si>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</si>
  <si>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</si>
  <si>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</si>
  <si>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</si>
  <si>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</si>
  <si>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</si>
  <si>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</si>
  <si>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</si>
  <si>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</si>
  <si>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</si>
  <si>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</si>
  <si>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</si>
  <si>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</si>
  <si>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</si>
  <si>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</si>
  <si>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</si>
  <si>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</si>
  <si>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</si>
  <si>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</si>
  <si>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</si>
  <si>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</si>
  <si>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</si>
  <si>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</si>
  <si>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</si>
  <si>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</si>
  <si>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</si>
  <si>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</si>
  <si>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</si>
  <si>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</si>
  <si>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</si>
  <si>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</si>
  <si>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</si>
  <si>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</si>
  <si>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</si>
  <si>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</si>
  <si>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</si>
  <si>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</si>
  <si>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</si>
  <si>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</si>
  <si>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</si>
  <si>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</si>
  <si>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</si>
  <si>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</si>
  <si>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</si>
  <si>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</si>
  <si>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</si>
  <si>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</si>
  <si>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</si>
  <si>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</si>
  <si>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</si>
  <si>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</si>
  <si>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</si>
  <si>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</si>
  <si>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</si>
  <si>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</si>
  <si>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</si>
  <si>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</si>
  <si>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</si>
  <si>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</si>
  <si>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</si>
  <si>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</si>
  <si>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</si>
  <si>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</si>
  <si>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</si>
  <si>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</si>
  <si>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</si>
  <si>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</si>
  <si>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</si>
  <si>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</si>
  <si>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</si>
  <si>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</si>
  <si>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</si>
  <si>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</si>
  <si>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</si>
  <si>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</si>
  <si>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</si>
  <si>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</si>
  <si>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</si>
  <si>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</si>
  <si>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</si>
  <si>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</si>
  <si>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</si>
  <si>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</si>
  <si>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</si>
  <si>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</si>
  <si>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</si>
  <si>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</si>
  <si>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</si>
  <si>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</si>
  <si>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</si>
  <si>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</si>
  <si>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</si>
  <si>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</si>
  <si>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</si>
  <si>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</si>
  <si>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</si>
  <si>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</si>
  <si>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</si>
  <si>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</si>
  <si>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</si>
  <si>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</si>
  <si>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</si>
  <si>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</si>
  <si>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</si>
  <si>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</si>
  <si>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</si>
  <si>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</si>
  <si>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</si>
  <si>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</si>
  <si>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</si>
  <si>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</si>
  <si>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</si>
  <si>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</si>
  <si>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</si>
  <si>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</si>
  <si>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</si>
  <si>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</si>
  <si>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</si>
  <si>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</si>
  <si>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</si>
  <si>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</si>
  <si>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</si>
  <si>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</si>
  <si>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</si>
  <si>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</si>
  <si>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</si>
  <si>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</si>
  <si>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</si>
  <si>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</si>
  <si>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</si>
  <si>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</si>
  <si>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</si>
  <si>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</si>
  <si>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</si>
  <si>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</si>
  <si>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</si>
  <si>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</si>
  <si>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</si>
  <si>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</si>
  <si>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</si>
  <si>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</si>
  <si>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</si>
  <si>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</si>
  <si>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</si>
  <si>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</si>
  <si>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</si>
  <si>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</si>
  <si>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</si>
  <si>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</si>
  <si>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</si>
  <si>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</si>
  <si>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</si>
  <si>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</si>
  <si>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</si>
  <si>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</si>
  <si>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</si>
  <si>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</si>
  <si>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</si>
  <si>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</si>
  <si>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</si>
  <si>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</si>
  <si>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</si>
  <si>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</si>
  <si>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</si>
  <si>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</si>
  <si>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</si>
  <si>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</si>
  <si>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</si>
  <si>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</si>
  <si>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</si>
  <si>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</si>
  <si>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</si>
  <si>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</si>
  <si>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</si>
  <si>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</si>
  <si>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</si>
  <si>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</si>
  <si>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</si>
  <si>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</si>
  <si>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</si>
  <si>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</si>
  <si>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</si>
  <si>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</si>
  <si>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</si>
  <si>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</si>
  <si>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</si>
  <si>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</si>
  <si>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</si>
  <si>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</si>
  <si>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</si>
  <si>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</si>
  <si>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</si>
  <si>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</si>
  <si>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</si>
  <si>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</si>
  <si>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</si>
  <si>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</si>
  <si>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</si>
  <si>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</si>
  <si>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</si>
  <si>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</si>
  <si>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</si>
  <si>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</si>
  <si>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</si>
  <si>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</si>
  <si>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</si>
  <si>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</si>
  <si>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</si>
  <si>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</si>
  <si>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</si>
  <si>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</si>
  <si>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</si>
  <si>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</si>
  <si>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</si>
  <si>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</si>
  <si>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</si>
  <si>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</si>
  <si>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</si>
  <si>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</si>
  <si>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</si>
  <si>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</si>
  <si>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</si>
  <si>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</si>
  <si>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</si>
  <si>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</si>
  <si>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</si>
  <si>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</si>
  <si>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</si>
  <si>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</si>
  <si>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</si>
  <si>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</si>
  <si>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</si>
  <si>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</si>
  <si>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</si>
  <si>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</si>
  <si>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</si>
  <si>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</si>
  <si>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</si>
  <si>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</si>
  <si>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</si>
  <si>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</si>
  <si>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</si>
  <si>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</si>
  <si>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</si>
  <si>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</si>
  <si>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</si>
  <si>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</si>
  <si>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</si>
  <si>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</si>
  <si>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</si>
  <si>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</si>
  <si>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</si>
  <si>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</si>
  <si>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</si>
  <si>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</si>
  <si>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</si>
  <si>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</si>
  <si>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</si>
  <si>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</si>
  <si>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</si>
  <si>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</si>
  <si>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</si>
  <si>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</si>
  <si>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</si>
  <si>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</si>
  <si>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</si>
  <si>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</si>
  <si>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</si>
  <si>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</si>
  <si>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</si>
  <si>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</si>
  <si>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</si>
  <si>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</si>
  <si>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</si>
  <si>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</si>
  <si>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</si>
  <si>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</si>
  <si>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</si>
  <si>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</si>
  <si>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</si>
  <si>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</si>
  <si>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</si>
  <si>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</si>
  <si>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</si>
  <si>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</si>
  <si>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</si>
  <si>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</si>
  <si>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</si>
  <si>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</si>
  <si>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</si>
  <si>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</si>
  <si>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</si>
  <si>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</si>
  <si>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</si>
  <si>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</si>
  <si>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</si>
  <si>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</si>
  <si>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</si>
  <si>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</si>
  <si>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</si>
  <si>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</si>
  <si>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</si>
  <si>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</si>
  <si>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</si>
  <si>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</si>
  <si>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</si>
  <si>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</si>
  <si>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</si>
  <si>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</si>
  <si>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</si>
  <si>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</si>
  <si>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</si>
  <si>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</si>
  <si>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</si>
  <si>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</si>
  <si>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</si>
  <si>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</si>
  <si>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</si>
  <si>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</si>
  <si>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</si>
  <si>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</si>
  <si>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</si>
  <si>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</si>
  <si>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</si>
  <si>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</si>
  <si>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</si>
  <si>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</si>
  <si>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</si>
  <si>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</si>
  <si>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</si>
  <si>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</si>
  <si>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</si>
  <si>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</si>
  <si>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</si>
  <si>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</si>
  <si>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</si>
  <si>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</si>
  <si>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</si>
  <si>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</si>
  <si>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</si>
  <si>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</si>
  <si>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</si>
  <si>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</si>
  <si>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</si>
  <si>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</si>
  <si>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</si>
  <si>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</si>
  <si>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</si>
  <si>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</si>
  <si>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</si>
  <si>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</si>
  <si>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</si>
  <si>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</si>
  <si>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</si>
  <si>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</si>
  <si>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</si>
  <si>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</si>
  <si>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</si>
  <si>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</si>
  <si>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</si>
  <si>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</si>
  <si>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</si>
  <si>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</si>
  <si>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</si>
  <si>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</si>
  <si>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</si>
  <si>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</si>
  <si>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</si>
  <si>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</si>
  <si>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</si>
  <si>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</si>
  <si>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</si>
  <si>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</si>
  <si>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</si>
  <si>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</si>
  <si>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</si>
  <si>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</si>
  <si>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</si>
  <si>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</si>
  <si>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</si>
  <si>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</si>
  <si>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</si>
  <si>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</si>
  <si>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</si>
  <si>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</si>
  <si>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</si>
  <si>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</si>
  <si>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</si>
  <si>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</si>
  <si>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</si>
  <si>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</si>
  <si>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</si>
  <si>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</si>
  <si>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</si>
  <si>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</si>
  <si>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</si>
  <si>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</si>
  <si>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</si>
  <si>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</si>
  <si>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</si>
  <si>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</si>
  <si>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</si>
  <si>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</si>
  <si>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</si>
  <si>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</si>
  <si>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</si>
  <si>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</si>
  <si>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</si>
  <si>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</si>
  <si>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</si>
  <si>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</si>
  <si>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</si>
  <si>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</si>
  <si>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</si>
  <si>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</si>
  <si>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</si>
  <si>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</si>
  <si>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</si>
  <si>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</si>
  <si>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</si>
  <si>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</si>
  <si>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</si>
  <si>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</si>
  <si>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</si>
  <si>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</si>
  <si>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</si>
  <si>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</si>
  <si>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</si>
  <si>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</si>
  <si>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</si>
  <si>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</si>
  <si>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</si>
  <si>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</si>
  <si>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</si>
  <si>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</si>
  <si>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</si>
  <si>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</si>
  <si>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</si>
  <si>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</si>
  <si>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</si>
  <si>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</si>
  <si>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</si>
  <si>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</si>
  <si>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</si>
  <si>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</si>
  <si>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</si>
  <si>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</si>
  <si>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</si>
  <si>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</si>
  <si>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</si>
  <si>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</si>
  <si>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</si>
  <si>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</si>
  <si>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</si>
  <si>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</si>
  <si>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</si>
  <si>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</si>
  <si>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</si>
  <si>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</si>
  <si>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</si>
  <si>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</si>
  <si>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</si>
  <si>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</si>
  <si>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</si>
  <si>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</si>
  <si>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</si>
  <si>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</si>
  <si>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</si>
  <si>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</si>
  <si>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</si>
  <si>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</si>
  <si>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</si>
  <si>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</si>
  <si>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</si>
  <si>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</si>
  <si>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</si>
  <si>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</si>
  <si>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</si>
  <si>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</si>
  <si>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</si>
  <si>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</si>
  <si>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</si>
  <si>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</si>
  <si>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</si>
  <si>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</si>
  <si>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</si>
  <si>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</si>
  <si>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</si>
  <si>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</si>
  <si>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</si>
  <si>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</si>
  <si>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</si>
  <si>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</si>
  <si>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</si>
  <si>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</si>
  <si>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</si>
  <si>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</si>
  <si>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</si>
  <si>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</si>
  <si>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</si>
  <si>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</si>
  <si>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</si>
  <si>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</si>
  <si>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</si>
  <si>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</si>
  <si>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</si>
  <si>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</si>
  <si>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</si>
  <si>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</si>
  <si>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</si>
  <si>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</si>
  <si>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</si>
  <si>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</si>
  <si>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</si>
  <si>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</si>
  <si>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</si>
  <si>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</si>
  <si>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</si>
  <si>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</si>
  <si>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</si>
  <si>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</si>
  <si>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</si>
  <si>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</si>
  <si>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</si>
  <si>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</si>
  <si>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</si>
  <si>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</si>
  <si>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</si>
  <si>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</si>
  <si>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</si>
  <si>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</si>
  <si>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</si>
  <si>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</si>
  <si>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</si>
  <si>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</si>
  <si>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</si>
  <si>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</si>
  <si>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</si>
  <si>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</si>
  <si>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</si>
  <si>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</si>
  <si>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</si>
  <si>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</si>
  <si>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</si>
  <si>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</si>
  <si>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</si>
  <si>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</si>
  <si>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</si>
  <si>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</si>
  <si>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</si>
  <si>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</si>
  <si>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</si>
  <si>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</si>
  <si>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</si>
  <si>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</si>
  <si>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</si>
  <si>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</si>
  <si>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</si>
  <si>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</si>
  <si>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</si>
  <si>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</si>
  <si>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</si>
  <si>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</si>
  <si>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</si>
  <si>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</si>
  <si>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</si>
  <si>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</si>
  <si>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</si>
  <si>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</si>
  <si>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</si>
  <si>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</si>
  <si>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</si>
  <si>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</si>
  <si>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</si>
  <si>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</si>
  <si>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</si>
  <si>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</si>
  <si>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</si>
  <si>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</si>
  <si>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</si>
  <si>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</si>
  <si>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</si>
  <si>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</si>
  <si>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</si>
  <si>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</si>
  <si>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</si>
  <si>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</si>
  <si>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</si>
  <si>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</si>
  <si>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</si>
  <si>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</si>
  <si>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</si>
  <si>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</si>
  <si>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</si>
  <si>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</si>
  <si>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</si>
  <si>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</si>
  <si>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</si>
  <si>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</si>
  <si>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</si>
  <si>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</si>
  <si>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</si>
  <si>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</si>
  <si>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</si>
  <si>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</si>
  <si>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</si>
  <si>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</si>
  <si>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</si>
  <si>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</si>
  <si>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</si>
  <si>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</si>
  <si>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</si>
  <si>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</si>
  <si>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</si>
  <si>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</si>
  <si>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</si>
  <si>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</si>
  <si>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</si>
  <si>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</si>
  <si>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</si>
  <si>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</si>
  <si>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</si>
  <si>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</si>
  <si>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</si>
  <si>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</si>
  <si>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</si>
  <si>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</si>
  <si>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</si>
  <si>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</si>
  <si>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</si>
  <si>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</si>
  <si>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</si>
  <si>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</si>
  <si>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</si>
  <si>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</si>
  <si>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</si>
  <si>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</si>
  <si>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</si>
  <si>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</si>
  <si>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</si>
  <si>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</si>
  <si>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</si>
  <si>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</si>
  <si>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</si>
  <si>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</si>
  <si>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</si>
  <si>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</si>
  <si>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</si>
  <si>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</si>
  <si>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</si>
  <si>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</si>
  <si>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</si>
  <si>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</si>
  <si>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</si>
  <si>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</si>
  <si>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</si>
  <si>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</si>
  <si>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</si>
  <si>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</si>
  <si>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</si>
  <si>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</si>
  <si>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</si>
  <si>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</si>
  <si>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</si>
  <si>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</si>
  <si>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</si>
  <si>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</si>
  <si>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</si>
  <si>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</si>
  <si>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</si>
  <si>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</si>
  <si>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</si>
  <si>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</si>
  <si>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</si>
  <si>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</si>
  <si>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</si>
  <si>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</si>
  <si>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</si>
  <si>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</si>
  <si>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</si>
  <si>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</si>
  <si>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</si>
  <si>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</si>
  <si>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</si>
  <si>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</si>
  <si>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</si>
  <si>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</si>
  <si>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</si>
  <si>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</si>
  <si>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</si>
  <si>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</si>
  <si>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</si>
  <si>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</si>
  <si>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</si>
  <si>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</si>
  <si>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</si>
  <si>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</si>
  <si>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</si>
  <si>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</si>
  <si>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</si>
  <si>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</si>
  <si>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</si>
  <si>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</si>
  <si>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</si>
  <si>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</si>
  <si>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</si>
  <si>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</si>
  <si>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</si>
  <si>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</si>
  <si>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</si>
  <si>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</si>
  <si>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</si>
  <si>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</si>
  <si>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</si>
  <si>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</si>
  <si>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</si>
  <si>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</si>
  <si>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</si>
  <si>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</si>
  <si>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</si>
  <si>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</si>
  <si>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</si>
  <si>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</si>
  <si>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</si>
  <si>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</si>
  <si>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</si>
  <si>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</si>
  <si>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</si>
  <si>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</si>
  <si>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</si>
  <si>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</si>
  <si>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</si>
  <si>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</si>
  <si>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</si>
  <si>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</si>
  <si>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</si>
  <si>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</si>
  <si>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</si>
  <si>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</si>
  <si>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</si>
  <si>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</si>
  <si>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</si>
  <si>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</si>
  <si>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</si>
  <si>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</si>
  <si>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</si>
  <si>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</si>
  <si>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</si>
  <si>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</si>
  <si>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</si>
  <si>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</si>
  <si>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</si>
  <si>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</si>
  <si>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</si>
  <si>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</si>
  <si>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</si>
  <si>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</si>
  <si>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</si>
  <si>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</si>
  <si>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</si>
  <si>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</si>
  <si>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</si>
  <si>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</si>
  <si>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</si>
  <si>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</si>
  <si>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</si>
  <si>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</si>
  <si>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</si>
  <si>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</si>
  <si>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</si>
  <si>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</si>
  <si>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</si>
  <si>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</si>
  <si>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</si>
  <si>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</si>
  <si>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</si>
  <si>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</si>
  <si>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</si>
  <si>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</si>
  <si>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</si>
  <si>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</si>
  <si>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</si>
  <si>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</si>
  <si>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</si>
  <si>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</si>
  <si>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</si>
  <si>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</si>
  <si>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</si>
  <si>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</si>
  <si>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</si>
  <si>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</si>
  <si>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</si>
  <si>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</si>
  <si>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</si>
  <si>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</si>
  <si>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</si>
  <si>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</si>
  <si>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</si>
  <si>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</si>
  <si>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</si>
  <si>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</si>
  <si>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</si>
  <si>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</si>
  <si>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</si>
  <si>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</si>
  <si>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</si>
  <si>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</si>
  <si>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</si>
  <si>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</si>
  <si>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</si>
  <si>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</si>
  <si>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</si>
  <si>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</si>
  <si>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</si>
  <si>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</si>
  <si>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</si>
  <si>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</si>
  <si>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</si>
  <si>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</si>
  <si>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</si>
  <si>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</si>
  <si>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</si>
  <si>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</si>
  <si>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</si>
  <si>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</si>
  <si>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</si>
  <si>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</si>
  <si>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</si>
  <si>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</si>
  <si>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</si>
  <si>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</si>
  <si>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</si>
  <si>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</si>
  <si>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</si>
  <si>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</si>
  <si>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</si>
  <si>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</si>
  <si>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</si>
  <si>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</si>
  <si>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</si>
  <si>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</si>
  <si>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</si>
  <si>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</si>
  <si>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</si>
  <si>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</si>
  <si>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</si>
  <si>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</si>
  <si>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</si>
  <si>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</si>
  <si>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</si>
  <si>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</si>
  <si>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</si>
  <si>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</si>
  <si>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</si>
  <si>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</si>
  <si>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</si>
  <si>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</si>
  <si>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</si>
  <si>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</si>
  <si>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</si>
  <si>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</si>
  <si>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</si>
  <si>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</si>
  <si>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</si>
  <si>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</si>
  <si>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</si>
  <si>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</si>
  <si>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</si>
  <si>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</si>
  <si>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</si>
  <si>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</si>
  <si>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</si>
  <si>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</si>
  <si>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</si>
  <si>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</si>
  <si>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</si>
  <si>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</si>
  <si>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</si>
  <si>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</si>
  <si>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</si>
  <si>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</si>
  <si>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</si>
  <si>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</si>
  <si>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</si>
  <si>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</si>
  <si>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</si>
  <si>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</si>
  <si>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</si>
  <si>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</si>
  <si>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</si>
  <si>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</si>
  <si>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</si>
  <si>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</si>
  <si>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</si>
  <si>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</si>
  <si>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</si>
  <si>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</si>
  <si>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</si>
  <si>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</si>
  <si>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</si>
  <si>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</si>
  <si>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</si>
  <si>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</si>
  <si>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</si>
  <si>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</si>
  <si>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</si>
  <si>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</si>
  <si>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</si>
  <si>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</si>
  <si>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</si>
  <si>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</si>
  <si>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</si>
  <si>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</si>
  <si>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</si>
  <si>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</si>
  <si>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</si>
  <si>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</si>
  <si>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</si>
  <si>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</si>
  <si>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</si>
  <si>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</si>
  <si>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</si>
  <si>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</si>
  <si>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</si>
  <si>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</si>
  <si>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</si>
  <si>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</si>
  <si>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</si>
  <si>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</si>
  <si>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</si>
  <si>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</si>
  <si>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</si>
  <si>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</si>
  <si>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</si>
  <si>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</si>
  <si>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</si>
  <si>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</si>
  <si>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</si>
  <si>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</si>
  <si>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</si>
  <si>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</si>
  <si>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</si>
  <si>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</si>
  <si>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</si>
  <si>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</si>
  <si>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</si>
  <si>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</si>
  <si>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</si>
  <si>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</si>
  <si>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</si>
  <si>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</si>
  <si>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</si>
  <si>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</si>
  <si>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</si>
  <si>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</si>
  <si>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</si>
  <si>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</si>
  <si>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</si>
  <si>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</si>
  <si>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</si>
  <si>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</si>
  <si>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</si>
  <si>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</si>
  <si>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</si>
  <si>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</si>
  <si>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</si>
  <si>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</si>
  <si>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</si>
  <si>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</si>
  <si>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</si>
  <si>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</si>
  <si>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</si>
  <si>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</si>
  <si>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</si>
  <si>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</si>
  <si>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</si>
  <si>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</si>
  <si>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</si>
  <si>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</si>
  <si>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</si>
  <si>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</si>
  <si>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</si>
  <si>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</si>
  <si>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</si>
  <si>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</si>
  <si>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</si>
  <si>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</si>
  <si>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</si>
  <si>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</si>
  <si>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</si>
  <si>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</si>
  <si>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</si>
  <si>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</si>
  <si>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</si>
  <si>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</si>
  <si>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</si>
  <si>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</si>
  <si>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</si>
  <si>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</si>
  <si>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</si>
  <si>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</si>
  <si>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</si>
  <si>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</si>
  <si>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</si>
  <si>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</si>
  <si>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</si>
  <si>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</si>
  <si>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</si>
  <si>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</si>
  <si>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</si>
  <si>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</si>
  <si>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</si>
  <si>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</si>
  <si>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</si>
  <si>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</si>
  <si>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</si>
  <si>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</si>
  <si>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</si>
  <si>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</si>
  <si>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</si>
  <si>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</si>
  <si>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</si>
  <si>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</si>
  <si>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</si>
  <si>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</si>
  <si>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</si>
  <si>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</si>
  <si>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</si>
  <si>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</si>
  <si>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</si>
  <si>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</si>
  <si>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</si>
  <si>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</si>
  <si>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</si>
  <si>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</si>
  <si>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</si>
  <si>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</si>
  <si>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</si>
  <si>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</si>
  <si>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</si>
  <si>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</si>
  <si>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</si>
  <si>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</si>
  <si>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</si>
  <si>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</si>
  <si>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</si>
  <si>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</si>
  <si>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</si>
  <si>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</si>
  <si>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</si>
  <si>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</si>
  <si>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</si>
  <si>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</si>
  <si>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</si>
  <si>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</si>
  <si>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</si>
  <si>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</si>
  <si>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</si>
  <si>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</si>
  <si>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</si>
  <si>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</si>
  <si>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</si>
  <si>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</si>
  <si>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</si>
  <si>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</si>
  <si>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</si>
  <si>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</si>
  <si>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</si>
  <si>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</si>
  <si>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</si>
  <si>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</si>
  <si>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</si>
  <si>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</si>
  <si>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</si>
  <si>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</si>
  <si>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</si>
  <si>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</si>
  <si>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</si>
  <si>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</si>
  <si>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</si>
  <si>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</si>
  <si>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</si>
  <si>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</si>
  <si>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</si>
  <si>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</si>
  <si>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</si>
  <si>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</si>
  <si>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</si>
  <si>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</si>
  <si>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</si>
  <si>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</si>
  <si>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</si>
  <si>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</si>
  <si>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</si>
  <si>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</si>
  <si>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</si>
  <si>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</si>
  <si>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</si>
  <si>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</si>
  <si>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</si>
  <si>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</si>
  <si>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</si>
  <si>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</si>
  <si>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</si>
  <si>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</si>
  <si>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</si>
  <si>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</si>
  <si>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</si>
  <si>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</si>
  <si>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</si>
  <si>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</si>
  <si>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</si>
  <si>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</si>
  <si>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</si>
  <si>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</si>
  <si>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</si>
  <si>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</si>
  <si>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</si>
  <si>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</si>
  <si>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</si>
  <si>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</si>
  <si>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</si>
  <si>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</si>
  <si>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</si>
  <si>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</si>
  <si>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</si>
  <si>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</si>
  <si>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</si>
  <si>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</si>
  <si>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</si>
  <si>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</si>
  <si>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</si>
  <si>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</si>
  <si>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</si>
  <si>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</si>
  <si>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</si>
  <si>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</si>
  <si>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</si>
  <si>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</si>
  <si>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</si>
  <si>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</si>
  <si>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</si>
  <si>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</si>
  <si>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</si>
  <si>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</si>
  <si>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</si>
  <si>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</si>
  <si>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</si>
  <si>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</si>
  <si>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</si>
  <si>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</si>
  <si>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</si>
  <si>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</si>
  <si>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</si>
  <si>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</si>
  <si>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</si>
  <si>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</si>
  <si>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</si>
  <si>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</si>
  <si>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</si>
  <si>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</si>
  <si>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</si>
  <si>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</si>
  <si>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</si>
  <si>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</si>
  <si>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</si>
  <si>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</si>
  <si>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</si>
  <si>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</si>
  <si>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</si>
  <si>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</si>
  <si>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</si>
  <si>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</si>
  <si>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</si>
  <si>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</si>
  <si>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</si>
  <si>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</si>
  <si>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</si>
  <si>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</si>
  <si>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</si>
  <si>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</si>
  <si>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</si>
  <si>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</si>
  <si>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</si>
  <si>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</si>
  <si>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</si>
  <si>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</si>
  <si>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</si>
  <si>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</si>
  <si>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</si>
  <si>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</si>
  <si>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</si>
  <si>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</si>
  <si>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</si>
  <si>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</si>
  <si>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</si>
  <si>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</si>
  <si>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</si>
  <si>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</si>
  <si>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</si>
  <si>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</si>
  <si>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</si>
  <si>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</si>
  <si>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</si>
  <si>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</si>
  <si>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</si>
  <si>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</si>
  <si>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</si>
  <si>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</si>
  <si>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</si>
  <si>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</si>
  <si>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</si>
  <si>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</si>
  <si>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</si>
  <si>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</si>
  <si>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</si>
  <si>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</si>
  <si>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</si>
  <si>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</si>
  <si>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</si>
  <si>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</si>
  <si>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</si>
  <si>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</si>
  <si>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</si>
  <si>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</si>
  <si>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</si>
  <si>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</si>
  <si>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</si>
  <si>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</si>
  <si>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</si>
  <si>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</si>
  <si>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</si>
  <si>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</si>
  <si>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</si>
  <si>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</si>
  <si>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</si>
  <si>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</si>
  <si>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</si>
  <si>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</si>
  <si>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</si>
  <si>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</si>
  <si>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</si>
  <si>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</si>
  <si>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</si>
  <si>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</si>
  <si>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</si>
  <si>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</si>
  <si>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</si>
  <si>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</si>
  <si>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</si>
  <si>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</si>
  <si>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</si>
  <si>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</si>
  <si>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</si>
  <si>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</si>
  <si>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</si>
  <si>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</si>
  <si>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</si>
  <si>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</si>
  <si>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</si>
  <si>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</si>
  <si>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</si>
  <si>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</si>
  <si>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</si>
  <si>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</si>
  <si>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</si>
  <si>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</si>
  <si>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</si>
  <si>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</si>
  <si>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</si>
  <si>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</si>
  <si>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</si>
  <si>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</si>
  <si>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</si>
  <si>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</si>
  <si>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</si>
  <si>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</si>
  <si>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</si>
  <si>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</si>
  <si>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</si>
  <si>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</si>
  <si>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</si>
  <si>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</si>
  <si>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</si>
  <si>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</si>
  <si>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</si>
  <si>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</si>
  <si>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</si>
  <si>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</si>
  <si>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</si>
  <si>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</si>
  <si>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</si>
  <si>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</si>
  <si>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</si>
  <si>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</si>
  <si>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</si>
  <si>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</si>
  <si>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</si>
  <si>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</si>
  <si>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</si>
  <si>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</si>
  <si>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</si>
  <si>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</si>
  <si>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</si>
  <si>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</si>
  <si>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</si>
  <si>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</si>
  <si>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</si>
  <si>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</si>
  <si>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</si>
  <si>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</si>
  <si>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</si>
  <si>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</si>
  <si>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</si>
  <si>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</si>
  <si>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</si>
  <si>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</si>
  <si>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</si>
  <si>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</si>
  <si>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</si>
  <si>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</si>
  <si>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</si>
  <si>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</si>
  <si>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</si>
  <si>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</si>
  <si>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</si>
  <si>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</si>
  <si>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</si>
  <si>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</si>
  <si>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</si>
  <si>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</si>
  <si>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</si>
  <si>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</si>
  <si>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</si>
  <si>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</si>
  <si>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</si>
  <si>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</si>
  <si>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</si>
  <si>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</si>
  <si>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</si>
  <si>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</si>
  <si>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</si>
  <si>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</si>
  <si>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</si>
  <si>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</si>
  <si>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</si>
  <si>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</si>
  <si>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</si>
  <si>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</si>
  <si>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</si>
  <si>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</si>
  <si>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</si>
  <si>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</si>
  <si>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</si>
  <si>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</si>
  <si>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</si>
  <si>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</si>
  <si>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</si>
  <si>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</si>
  <si>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</si>
  <si>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</si>
  <si>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</si>
  <si>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</si>
  <si>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</si>
  <si>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</si>
  <si>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</si>
  <si>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</si>
  <si>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</si>
  <si>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</si>
  <si>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</si>
  <si>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</si>
  <si>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</si>
  <si>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</si>
  <si>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</si>
  <si>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</si>
  <si>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</si>
  <si>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</si>
  <si>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</si>
  <si>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</si>
  <si>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</si>
  <si>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</si>
  <si>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</si>
  <si>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</si>
  <si>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</si>
  <si>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</si>
  <si>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</si>
  <si>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</si>
  <si>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</si>
  <si>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</si>
  <si>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</si>
  <si>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</si>
  <si>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</si>
  <si>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</si>
  <si>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</si>
  <si>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</si>
  <si>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</si>
  <si>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</si>
  <si>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</si>
  <si>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</si>
  <si>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</si>
  <si>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</si>
  <si>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</si>
  <si>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</si>
  <si>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</si>
  <si>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</si>
  <si>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</si>
  <si>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</si>
  <si>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</si>
  <si>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</si>
  <si>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</si>
  <si>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</si>
  <si>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</si>
  <si>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</si>
  <si>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</si>
  <si>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</si>
  <si>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</si>
  <si>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</si>
  <si>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</si>
  <si>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</si>
  <si>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</si>
  <si>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</si>
  <si>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</si>
  <si>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</si>
  <si>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</si>
  <si>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</si>
  <si>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</si>
  <si>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</si>
  <si>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</si>
  <si>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</si>
  <si>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</si>
  <si>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</si>
  <si>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</si>
  <si>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</si>
  <si>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</si>
  <si>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</si>
  <si>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</si>
  <si>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</si>
  <si>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</si>
  <si>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</si>
  <si>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</si>
  <si>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</si>
  <si>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</si>
  <si>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</si>
  <si>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</si>
  <si>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</si>
  <si>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</si>
  <si>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</si>
  <si>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</si>
  <si>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</si>
  <si>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</si>
  <si>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</si>
  <si>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</si>
  <si>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</si>
  <si>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</si>
  <si>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</si>
  <si>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</si>
  <si>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</si>
  <si>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</si>
  <si>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</si>
  <si>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</si>
  <si>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</si>
  <si>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</si>
  <si>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</si>
  <si>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</si>
  <si>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</si>
  <si>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</si>
  <si>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</si>
  <si>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</si>
  <si>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</si>
  <si>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</si>
  <si>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</si>
  <si>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</si>
  <si>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</si>
  <si>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</si>
  <si>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</si>
  <si>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</si>
  <si>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</si>
  <si>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</si>
  <si>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</si>
  <si>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</si>
  <si>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</si>
  <si>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</si>
  <si>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</si>
  <si>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</si>
  <si>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</si>
  <si>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</si>
  <si>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</si>
  <si>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</si>
  <si>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</si>
  <si>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</si>
  <si>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</si>
  <si>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</si>
  <si>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</si>
  <si>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</si>
  <si>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</si>
  <si>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</si>
  <si>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</si>
  <si>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</si>
  <si>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</si>
  <si>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</si>
  <si>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</si>
  <si>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</si>
  <si>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</si>
  <si>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</si>
  <si>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</si>
  <si>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</si>
  <si>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</si>
  <si>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</si>
  <si>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</si>
  <si>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</si>
  <si>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</si>
  <si>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</si>
  <si>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</si>
  <si>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</si>
  <si>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</si>
  <si>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</si>
  <si>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</si>
  <si>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</si>
  <si>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</si>
  <si>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</si>
  <si>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</si>
  <si>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</si>
  <si>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</si>
  <si>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</si>
  <si>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</si>
  <si>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</si>
  <si>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</si>
  <si>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</si>
  <si>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</si>
  <si>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</si>
  <si>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</si>
  <si>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</si>
  <si>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</si>
  <si>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</si>
  <si>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</si>
  <si>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</si>
  <si>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</si>
  <si>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</si>
  <si>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</si>
  <si>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</si>
  <si>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</si>
  <si>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</si>
  <si>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</si>
  <si>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</si>
  <si>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</si>
  <si>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</si>
  <si>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</si>
  <si>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</si>
  <si>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</si>
  <si>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</si>
  <si>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</si>
  <si>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</si>
  <si>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</si>
  <si>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</si>
  <si>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</si>
  <si>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</si>
  <si>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</si>
  <si>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</si>
  <si>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</si>
  <si>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</si>
  <si>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</si>
  <si>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</si>
  <si>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</si>
  <si>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</si>
  <si>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</si>
  <si>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</si>
  <si>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</si>
  <si>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</si>
  <si>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</si>
  <si>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</si>
  <si>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</si>
  <si>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</si>
  <si>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</si>
  <si>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</si>
  <si>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</si>
  <si>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</si>
  <si>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</si>
  <si>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</si>
  <si>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</si>
  <si>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</si>
  <si>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</si>
  <si>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</si>
  <si>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</si>
  <si>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</si>
  <si>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</si>
  <si>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</si>
  <si>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</si>
  <si>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</si>
  <si>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</si>
  <si>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</si>
  <si>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</si>
  <si>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</si>
  <si>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</si>
  <si>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</si>
  <si>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</si>
  <si>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</si>
  <si>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</si>
  <si>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</si>
  <si>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</si>
  <si>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</si>
  <si>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</si>
  <si>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</si>
  <si>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</si>
  <si>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</si>
  <si>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</si>
  <si>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</si>
  <si>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</si>
  <si>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</si>
  <si>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</si>
  <si>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</si>
  <si>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</si>
  <si>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</si>
  <si>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</si>
  <si>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</si>
  <si>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</si>
  <si>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</si>
  <si>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</si>
  <si>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</si>
  <si>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</si>
  <si>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</si>
  <si>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</si>
  <si>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</si>
  <si>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</si>
  <si>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</si>
  <si>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</si>
  <si>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</si>
  <si>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</si>
  <si>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</si>
  <si>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</si>
  <si>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</si>
  <si>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</si>
  <si>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</si>
  <si>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</si>
  <si>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</si>
  <si>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</si>
  <si>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</si>
  <si>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</si>
  <si>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</si>
  <si>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</si>
  <si>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</si>
  <si>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</si>
  <si>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</si>
  <si>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</si>
  <si>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</si>
  <si>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</si>
  <si>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</si>
  <si>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</si>
  <si>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</si>
  <si>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</si>
  <si>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</si>
  <si>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</si>
  <si>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</si>
  <si>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</si>
  <si>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</si>
  <si>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</si>
  <si>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</si>
  <si>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</si>
  <si>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</si>
  <si>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</si>
  <si>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</si>
  <si>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</si>
  <si>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</si>
  <si>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</si>
  <si>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</si>
  <si>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</si>
  <si>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</si>
  <si>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</si>
  <si>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</si>
  <si>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</si>
  <si>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</si>
  <si>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</si>
  <si>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</si>
  <si>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</si>
  <si>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</si>
  <si>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</si>
  <si>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</si>
  <si>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</si>
  <si>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</si>
  <si>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</si>
  <si>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</si>
  <si>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</si>
  <si>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</si>
  <si>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</si>
  <si>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</si>
  <si>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</si>
  <si>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</si>
  <si>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</si>
  <si>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</si>
  <si>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</si>
  <si>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</si>
  <si>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</si>
  <si>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</si>
  <si>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</si>
  <si>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</si>
  <si>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</si>
  <si>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</si>
  <si>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</si>
  <si>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</si>
  <si>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</si>
  <si>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</si>
  <si>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</si>
  <si>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</si>
  <si>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</si>
  <si>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</si>
  <si>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</si>
  <si>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</si>
  <si>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</si>
  <si>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</si>
  <si>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</si>
  <si>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</si>
  <si>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</si>
  <si>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</si>
  <si>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</si>
  <si>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</si>
  <si>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</si>
  <si>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</si>
  <si>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</si>
  <si>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</si>
  <si>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</si>
  <si>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</si>
  <si>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</si>
  <si>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</si>
  <si>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</si>
  <si>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</si>
  <si>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</si>
  <si>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</si>
  <si>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</si>
  <si>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</si>
  <si>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</si>
  <si>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</si>
  <si>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</si>
  <si>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</si>
  <si>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</si>
  <si>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</si>
  <si>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</si>
  <si>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</si>
  <si>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</si>
  <si>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</si>
  <si>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</si>
  <si>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</si>
  <si>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</si>
  <si>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</si>
  <si>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</si>
  <si>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</si>
  <si>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</si>
  <si>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</si>
  <si>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</si>
  <si>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</si>
  <si>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</si>
  <si>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</si>
  <si>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</si>
  <si>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</si>
  <si>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</si>
  <si>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</si>
  <si>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</si>
  <si>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</si>
  <si>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</si>
  <si>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</si>
  <si>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</si>
  <si>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</si>
  <si>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</si>
  <si>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</si>
  <si>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</si>
  <si>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</si>
  <si>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</si>
  <si>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</si>
  <si>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</si>
  <si>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</si>
  <si>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</si>
  <si>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</si>
  <si>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</si>
  <si>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</si>
  <si>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</si>
  <si>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</si>
  <si>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</si>
  <si>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</si>
  <si>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</si>
  <si>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</si>
  <si>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</si>
  <si>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</si>
  <si>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</si>
  <si>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</si>
  <si>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</si>
  <si>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</si>
  <si>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</si>
  <si>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</si>
  <si>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</si>
  <si>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</si>
  <si>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</si>
  <si>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</si>
  <si>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</si>
  <si>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</si>
  <si>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</si>
  <si>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</si>
  <si>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</si>
  <si>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</si>
  <si>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</si>
  <si>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</si>
  <si>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</si>
  <si>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</si>
  <si>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</si>
  <si>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</si>
  <si>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</si>
  <si>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</si>
  <si>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</si>
  <si>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</si>
  <si>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</si>
  <si>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</si>
  <si>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</si>
  <si>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</si>
  <si>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</si>
  <si>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</si>
  <si>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</si>
  <si>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</si>
  <si>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</si>
  <si>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</si>
  <si>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</si>
  <si>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</si>
  <si>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</si>
  <si>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</si>
  <si>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</si>
  <si>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</si>
  <si>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</si>
  <si>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</si>
  <si>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</si>
  <si>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</si>
  <si>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</si>
  <si>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</si>
  <si>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</si>
  <si>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</si>
  <si>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</si>
  <si>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</si>
  <si>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</si>
  <si>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</si>
  <si>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</si>
  <si>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</si>
  <si>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</si>
  <si>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</si>
  <si>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</si>
  <si>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</si>
  <si>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</si>
  <si>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</si>
  <si>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</si>
  <si>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</si>
  <si>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</si>
  <si>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</si>
  <si>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</si>
  <si>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</si>
  <si>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</si>
  <si>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</si>
  <si>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</si>
  <si>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</si>
  <si>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</si>
  <si>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</si>
  <si>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</si>
  <si>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</si>
  <si>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</si>
  <si>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</si>
  <si>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</si>
  <si>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</si>
  <si>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</si>
  <si>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</si>
  <si>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</si>
  <si>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</si>
  <si>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</si>
  <si>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</si>
  <si>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</si>
  <si>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</si>
  <si>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</si>
  <si>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</si>
  <si>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</si>
  <si>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</si>
  <si>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</si>
  <si>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</si>
  <si>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</si>
  <si>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</si>
  <si>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</si>
  <si>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</si>
  <si>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</si>
  <si>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</si>
  <si>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</si>
  <si>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</si>
  <si>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</si>
  <si>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</si>
  <si>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</si>
  <si>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</si>
  <si>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</si>
  <si>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</si>
  <si>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</si>
  <si>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</si>
  <si>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</si>
  <si>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</si>
  <si>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</si>
  <si>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</si>
  <si>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</si>
  <si>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</si>
  <si>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</si>
  <si>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</si>
  <si>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</si>
  <si>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</si>
  <si>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</si>
  <si>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</si>
  <si>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</si>
  <si>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</si>
  <si>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</si>
  <si>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</si>
  <si>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</si>
  <si>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</si>
  <si>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</si>
  <si>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</si>
  <si>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</si>
  <si>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</si>
  <si>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</si>
  <si>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</si>
  <si>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</si>
  <si>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</si>
  <si>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</si>
  <si>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</si>
  <si>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</si>
  <si>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</si>
  <si>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</si>
  <si>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</si>
  <si>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</si>
  <si>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</si>
  <si>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</si>
  <si>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</si>
  <si>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</si>
  <si>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</si>
  <si>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</si>
  <si>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</si>
  <si>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</si>
  <si>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</si>
  <si>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</si>
  <si>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</si>
  <si>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</si>
  <si>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</si>
  <si>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</si>
  <si>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</si>
  <si>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</si>
  <si>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</si>
  <si>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</si>
  <si>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</si>
  <si>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</si>
  <si>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</si>
  <si>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</si>
  <si>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</si>
  <si>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</si>
  <si>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</si>
  <si>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</si>
  <si>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</si>
  <si>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</si>
  <si>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</si>
  <si>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</si>
  <si>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</si>
  <si>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</si>
  <si>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</si>
  <si>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</si>
  <si>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</si>
  <si>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</si>
  <si>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</si>
  <si>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</si>
  <si>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</si>
  <si>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</si>
  <si>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</si>
  <si>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</si>
  <si>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</si>
  <si>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</si>
  <si>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</si>
  <si>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</si>
  <si>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</si>
  <si>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</si>
  <si>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</si>
  <si>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</si>
  <si>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</si>
  <si>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</si>
  <si>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</si>
  <si>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</si>
  <si>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</si>
  <si>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</si>
  <si>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</si>
  <si>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</si>
  <si>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</si>
  <si>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</si>
  <si>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</si>
  <si>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</si>
  <si>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</si>
  <si>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</si>
  <si>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</si>
  <si>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</si>
  <si>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</si>
  <si>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</si>
  <si>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</si>
  <si>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</si>
  <si>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</si>
  <si>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</si>
  <si>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</si>
  <si>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</si>
  <si>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</si>
  <si>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</si>
  <si>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</si>
  <si>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</si>
  <si>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</si>
  <si>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</si>
  <si>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</si>
  <si>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</si>
  <si>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</si>
  <si>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</si>
  <si>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</si>
  <si>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</si>
  <si>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</si>
  <si>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</si>
  <si>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</si>
  <si>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</si>
  <si>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</si>
  <si>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</si>
  <si>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</si>
  <si>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</si>
  <si>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</si>
  <si>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</si>
  <si>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</si>
  <si>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</si>
  <si>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</si>
  <si>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</si>
  <si>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</si>
  <si>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</si>
  <si>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</si>
  <si>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</si>
  <si>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</si>
  <si>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</si>
  <si>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</si>
  <si>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</si>
  <si>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</si>
  <si>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</si>
  <si>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</si>
  <si>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</si>
  <si>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</si>
  <si>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</si>
  <si>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</si>
  <si>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</si>
  <si>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</si>
  <si>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</si>
  <si>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</si>
  <si>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</si>
  <si>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</si>
  <si>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</si>
  <si>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</si>
  <si>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</si>
  <si>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</si>
  <si>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</si>
  <si>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</si>
  <si>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</si>
  <si>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</si>
  <si>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</si>
  <si>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</si>
  <si>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</si>
  <si>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</si>
  <si>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</si>
  <si>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</si>
  <si>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</si>
  <si>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</si>
  <si>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</si>
  <si>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</si>
  <si>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</si>
  <si>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</si>
  <si>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</si>
  <si>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</si>
  <si>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</si>
  <si>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</si>
  <si>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</si>
  <si>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</si>
  <si>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</si>
  <si>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</si>
  <si>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</si>
  <si>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</si>
  <si>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</si>
  <si>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</si>
  <si>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</si>
  <si>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</si>
  <si>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</si>
  <si>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</si>
  <si>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</si>
  <si>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</si>
  <si>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</si>
  <si>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</si>
  <si>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</si>
  <si>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</si>
  <si>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</si>
  <si>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</si>
  <si>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</si>
  <si>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</si>
  <si>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</si>
  <si>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</si>
  <si>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</si>
  <si>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</si>
  <si>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</si>
  <si>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</si>
  <si>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</si>
  <si>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</si>
  <si>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</si>
  <si>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</si>
  <si>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</si>
  <si>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</si>
  <si>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</si>
  <si>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</si>
  <si>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</si>
  <si>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</si>
  <si>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</si>
  <si>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</si>
  <si>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</si>
  <si>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</si>
  <si>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</si>
  <si>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</si>
  <si>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</si>
  <si>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</si>
  <si>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</si>
  <si>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</si>
  <si>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</si>
  <si>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</si>
  <si>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</si>
  <si>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</si>
  <si>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</si>
  <si>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</si>
  <si>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</si>
  <si>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</si>
  <si>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</si>
  <si>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</si>
  <si>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</si>
  <si>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</si>
  <si>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</si>
  <si>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</si>
  <si>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</si>
  <si>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</si>
  <si>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</si>
  <si>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</si>
  <si>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</si>
  <si>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</si>
  <si>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</si>
  <si>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</si>
  <si>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</si>
  <si>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</si>
  <si>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</si>
  <si>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</si>
  <si>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</si>
  <si>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</si>
  <si>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</si>
  <si>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</si>
  <si>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</si>
  <si>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</si>
  <si>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</si>
  <si>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</si>
  <si>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</si>
  <si>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</si>
  <si>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</si>
  <si>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</si>
  <si>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</si>
  <si>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</si>
  <si>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</si>
  <si>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</si>
  <si>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</si>
  <si>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</si>
  <si>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</si>
  <si>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</si>
  <si>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</si>
  <si>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</si>
  <si>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</si>
  <si>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</si>
  <si>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</si>
  <si>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</si>
  <si>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</si>
  <si>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</si>
  <si>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</si>
  <si>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</si>
  <si>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</si>
  <si>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</si>
  <si>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</si>
  <si>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</si>
  <si>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</si>
  <si>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</si>
  <si>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</si>
  <si>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</si>
  <si>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</si>
  <si>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</si>
  <si>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</si>
  <si>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</si>
  <si>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</si>
  <si>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</si>
  <si>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</si>
  <si>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</si>
  <si>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</si>
  <si>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</si>
  <si>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</si>
  <si>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</si>
  <si>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</si>
  <si>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</si>
  <si>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</si>
  <si>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</si>
  <si>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</si>
  <si>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</si>
  <si>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</si>
  <si>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</si>
  <si>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</si>
  <si>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</si>
  <si>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</si>
  <si>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</si>
  <si>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</si>
  <si>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</si>
  <si>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</si>
  <si>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</si>
  <si>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</si>
  <si>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</si>
  <si>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</si>
  <si>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</si>
  <si>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</si>
  <si>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</si>
  <si>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</si>
  <si>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</si>
  <si>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</si>
  <si>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</si>
  <si>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</si>
  <si>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</si>
  <si>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</si>
  <si>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</si>
  <si>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</si>
  <si>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</si>
  <si>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</si>
  <si>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</si>
  <si>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</si>
  <si>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</si>
  <si>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</si>
  <si>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</si>
  <si>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</si>
  <si>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</si>
  <si>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</si>
  <si>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</si>
  <si>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</si>
  <si>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</si>
  <si>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</si>
  <si>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</si>
  <si>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</si>
  <si>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</si>
  <si>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</si>
  <si>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</si>
  <si>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</si>
  <si>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</si>
  <si>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</si>
  <si>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</si>
  <si>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</si>
  <si>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</si>
  <si>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</si>
  <si>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</si>
  <si>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</si>
  <si>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</si>
  <si>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</si>
  <si>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</si>
  <si>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</si>
  <si>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</si>
  <si>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</si>
  <si>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</si>
  <si>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</si>
  <si>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</si>
  <si>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</si>
  <si>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</si>
  <si>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</si>
  <si>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</si>
  <si>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</si>
  <si>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</si>
  <si>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</si>
  <si>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</si>
  <si>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</si>
  <si>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</si>
  <si>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</si>
  <si>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</si>
  <si>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</si>
  <si>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</si>
  <si>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</si>
  <si>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</si>
  <si>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</si>
  <si>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</si>
  <si>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</si>
  <si>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</si>
  <si>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</si>
  <si>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</si>
  <si>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</si>
  <si>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</si>
  <si>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</si>
  <si>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</si>
  <si>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</si>
  <si>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</si>
  <si>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</si>
  <si>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</si>
  <si>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</si>
  <si>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</si>
  <si>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</si>
  <si>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</si>
  <si>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</si>
  <si>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</si>
  <si>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</si>
  <si>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</si>
  <si>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</si>
  <si>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</si>
  <si>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</si>
  <si>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</si>
  <si>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</si>
  <si>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</si>
  <si>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</si>
  <si>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</si>
  <si>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</si>
  <si>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</si>
  <si>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</si>
  <si>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</si>
  <si>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</si>
  <si>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</si>
  <si>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</si>
  <si>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</si>
  <si>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</si>
  <si>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</si>
  <si>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</si>
  <si>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</si>
  <si>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</si>
  <si>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</si>
  <si>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</si>
  <si>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</si>
  <si>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</si>
  <si>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</si>
  <si>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</si>
  <si>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</si>
  <si>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</si>
  <si>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</si>
  <si>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</si>
  <si>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</si>
  <si>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</si>
  <si>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</si>
  <si>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</si>
  <si>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</si>
  <si>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</si>
  <si>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</si>
  <si>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</si>
  <si>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</si>
  <si>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</si>
  <si>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</si>
  <si>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</si>
  <si>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</si>
  <si>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</si>
  <si>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</si>
  <si>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</si>
  <si>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</si>
  <si>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</si>
  <si>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</si>
  <si>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</si>
  <si>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</si>
  <si>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</si>
  <si>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</si>
  <si>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</si>
  <si>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</si>
  <si>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</si>
  <si>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</si>
  <si>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</si>
  <si>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</si>
  <si>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</si>
  <si>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</si>
  <si>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</si>
  <si>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</si>
  <si>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</si>
  <si>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</si>
  <si>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</si>
  <si>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</si>
  <si>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</si>
  <si>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</si>
  <si>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</si>
  <si>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</si>
  <si>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</si>
  <si>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</si>
  <si>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</si>
  <si>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</si>
  <si>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</si>
  <si>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</si>
  <si>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</si>
  <si>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</si>
  <si>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</si>
  <si>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</si>
  <si>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</si>
  <si>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</si>
  <si>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</si>
  <si>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</si>
  <si>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</si>
  <si>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</si>
  <si>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</si>
  <si>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</si>
  <si>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</si>
  <si>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</si>
  <si>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</si>
  <si>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</si>
  <si>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</si>
  <si>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</si>
  <si>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</si>
  <si>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</si>
  <si>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</si>
  <si>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</si>
  <si>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</si>
  <si>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</si>
  <si>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</si>
  <si>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</si>
  <si>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</si>
  <si>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</si>
  <si>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</si>
  <si>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</si>
  <si>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</si>
  <si>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</si>
  <si>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</si>
  <si>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</si>
  <si>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</si>
  <si>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</si>
  <si>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</si>
  <si>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</si>
  <si>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</si>
  <si>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</si>
  <si>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</si>
  <si>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</si>
  <si>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</si>
  <si>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</si>
  <si>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</si>
  <si>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</si>
  <si>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</si>
  <si>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</si>
  <si>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</si>
  <si>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</si>
  <si>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</si>
  <si>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</si>
  <si>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</si>
  <si>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</si>
  <si>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</si>
  <si>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</si>
  <si>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</si>
  <si>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</si>
  <si>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</si>
  <si>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</si>
  <si>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</si>
  <si>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</si>
  <si>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</si>
  <si>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</si>
  <si>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</si>
  <si>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</si>
  <si>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</si>
  <si>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</si>
  <si>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</si>
  <si>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</si>
  <si>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</si>
  <si>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</si>
  <si>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</si>
  <si>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</si>
  <si>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</si>
  <si>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</si>
  <si>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</si>
  <si>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</si>
  <si>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</si>
  <si>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</si>
  <si>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</si>
  <si>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</si>
  <si>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</si>
  <si>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</si>
  <si>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</si>
  <si>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</si>
  <si>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</si>
  <si>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</si>
  <si>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</si>
  <si>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</si>
  <si>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</si>
  <si>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</si>
  <si>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</si>
  <si>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</si>
  <si>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</si>
  <si>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</si>
  <si>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</si>
  <si>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</si>
  <si>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</si>
  <si>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</si>
  <si>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</si>
  <si>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</si>
  <si>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</si>
  <si>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</si>
  <si>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</si>
  <si>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</si>
  <si>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</si>
  <si>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</si>
  <si>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</si>
  <si>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</si>
  <si>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</si>
  <si>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</si>
  <si>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</si>
  <si>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</si>
  <si>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</si>
  <si>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</si>
  <si>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</si>
  <si>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</si>
  <si>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</si>
  <si>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</si>
  <si>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</si>
  <si>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</si>
  <si>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</si>
  <si>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</si>
  <si>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</si>
  <si>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</si>
  <si>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</si>
  <si>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</si>
  <si>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</si>
  <si>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</si>
  <si>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</si>
  <si>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</si>
  <si>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</si>
  <si>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</si>
  <si>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</si>
  <si>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</si>
  <si>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</si>
  <si>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</si>
  <si>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</si>
  <si>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</si>
  <si>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</si>
  <si>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</si>
  <si>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</si>
  <si>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</si>
  <si>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</si>
  <si>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</si>
  <si>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</si>
  <si>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</si>
  <si>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</si>
  <si>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</si>
  <si>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</si>
  <si>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</si>
  <si>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</si>
  <si>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</si>
  <si>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</si>
  <si>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</si>
  <si>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</si>
  <si>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</si>
  <si>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</si>
  <si>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</si>
  <si>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</si>
  <si>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</si>
  <si>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</si>
  <si>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</si>
  <si>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</si>
  <si>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</si>
  <si>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</si>
  <si>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</si>
  <si>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</si>
  <si>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</si>
  <si>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</si>
  <si>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</si>
  <si>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</si>
  <si>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</si>
  <si>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</si>
  <si>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</si>
  <si>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</si>
  <si>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</si>
  <si>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</si>
  <si>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</si>
  <si>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</si>
  <si>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</si>
  <si>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</si>
  <si>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</si>
  <si>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</si>
  <si>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</si>
  <si>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</si>
  <si>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</si>
  <si>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</si>
  <si>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</si>
  <si>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</si>
  <si>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</si>
  <si>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</si>
  <si>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</si>
  <si>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</si>
  <si>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</si>
  <si>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</si>
  <si>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</si>
  <si>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</si>
  <si>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</si>
  <si>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</si>
  <si>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</si>
  <si>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</si>
  <si>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</si>
  <si>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</si>
  <si>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</si>
  <si>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</si>
  <si>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</si>
  <si>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</si>
  <si>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</si>
  <si>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</si>
  <si>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</si>
  <si>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</si>
  <si>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</si>
  <si>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</si>
  <si>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</si>
  <si>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</si>
  <si>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</si>
  <si>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</si>
  <si>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</si>
  <si>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</si>
  <si>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</si>
  <si>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</si>
  <si>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</si>
  <si>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</si>
  <si>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</si>
  <si>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</si>
  <si>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</si>
  <si>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</si>
  <si>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</si>
  <si>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</si>
  <si>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</si>
  <si>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</si>
  <si>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</si>
  <si>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</si>
  <si>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</si>
  <si>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</si>
  <si>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</si>
  <si>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</si>
  <si>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</si>
  <si>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</si>
  <si>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</si>
  <si>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</si>
  <si>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</si>
  <si>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</si>
  <si>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</si>
  <si>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</si>
  <si>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</si>
  <si>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</si>
  <si>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</si>
  <si>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</si>
  <si>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</si>
  <si>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</si>
  <si>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</si>
  <si>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</si>
  <si>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</si>
  <si>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</si>
  <si>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</si>
  <si>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</si>
  <si>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</si>
  <si>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</si>
  <si>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</si>
  <si>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</si>
  <si>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</si>
  <si>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</si>
  <si>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</si>
  <si>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</si>
  <si>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</si>
  <si>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</si>
  <si>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</si>
  <si>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</si>
  <si>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</si>
  <si>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</si>
  <si>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</si>
  <si>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</si>
  <si>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</si>
  <si>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</si>
  <si>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</si>
  <si>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</si>
  <si>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</si>
  <si>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</si>
  <si>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</si>
  <si>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</si>
  <si>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</si>
  <si>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</si>
  <si>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</si>
  <si>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</si>
  <si>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</si>
  <si>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</si>
  <si>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</si>
  <si>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</si>
  <si>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</si>
  <si>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</si>
  <si>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</si>
  <si>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</si>
  <si>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</si>
  <si>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</si>
  <si>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</si>
  <si>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</si>
  <si>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</si>
  <si>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</si>
  <si>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</si>
  <si>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</si>
  <si>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</si>
  <si>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</si>
  <si>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</si>
  <si>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</si>
  <si>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</si>
  <si>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</si>
  <si>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</si>
  <si>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</si>
  <si>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</si>
  <si>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</si>
  <si>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</si>
  <si>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</si>
  <si>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</si>
  <si>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</si>
  <si>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</si>
  <si>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</si>
  <si>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</si>
  <si>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</si>
  <si>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</si>
  <si>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</si>
  <si>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</si>
  <si>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</si>
  <si>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</si>
  <si>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</si>
  <si>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</si>
  <si>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</si>
  <si>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</si>
  <si>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</si>
  <si>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</si>
  <si>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</si>
  <si>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</si>
  <si>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</si>
  <si>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</si>
  <si>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</si>
  <si>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</si>
  <si>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</si>
  <si>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</si>
  <si>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</si>
  <si>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</si>
  <si>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</si>
  <si>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</si>
  <si>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</si>
  <si>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</si>
  <si>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</si>
  <si>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</si>
  <si>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</si>
  <si>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</si>
  <si>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</si>
  <si>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</si>
  <si>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</si>
  <si>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</si>
  <si>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</si>
  <si>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</si>
  <si>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</si>
  <si>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</si>
  <si>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</si>
  <si>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</si>
  <si>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</si>
  <si>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</si>
  <si>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</si>
  <si>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</si>
  <si>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</si>
  <si>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</si>
  <si>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</si>
  <si>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</si>
  <si>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</si>
  <si>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</si>
  <si>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</si>
  <si>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</si>
  <si>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</si>
  <si>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</si>
  <si>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</si>
  <si>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</si>
  <si>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</si>
  <si>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</si>
  <si>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</si>
  <si>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</si>
  <si>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</si>
  <si>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</si>
  <si>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</si>
  <si>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</si>
  <si>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</si>
  <si>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</si>
  <si>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</si>
  <si>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</si>
  <si>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</si>
  <si>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</si>
  <si>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</si>
  <si>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</si>
  <si>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</si>
  <si>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</si>
  <si>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</si>
  <si>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</si>
  <si>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</si>
  <si>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</si>
  <si>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</si>
  <si>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</si>
  <si>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</si>
  <si>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</si>
  <si>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</si>
  <si>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</si>
  <si>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</si>
  <si>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</si>
  <si>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</si>
  <si>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</si>
  <si>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</si>
  <si>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</si>
  <si>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</si>
  <si>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</si>
  <si>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</si>
  <si>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</si>
  <si>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</si>
  <si>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</si>
  <si>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</si>
  <si>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</si>
  <si>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</si>
  <si>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</si>
  <si>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</si>
  <si>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</si>
  <si>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</si>
  <si>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</si>
  <si>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</si>
  <si>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</si>
  <si>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</si>
  <si>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</si>
  <si>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</si>
  <si>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</si>
  <si>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</si>
  <si>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</si>
  <si>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</si>
  <si>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</si>
  <si>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</si>
  <si>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</si>
  <si>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</si>
  <si>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</si>
  <si>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</si>
  <si>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</si>
  <si>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</si>
  <si>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</si>
  <si>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</si>
  <si>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</si>
  <si>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</si>
  <si>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</si>
  <si>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</si>
  <si>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</si>
  <si>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</si>
  <si>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</si>
  <si>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</si>
  <si>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</si>
  <si>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</si>
  <si>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</si>
  <si>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</si>
  <si>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</si>
  <si>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</si>
  <si>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</si>
  <si>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</si>
  <si>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</si>
  <si>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</si>
  <si>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</si>
  <si>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</si>
  <si>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</si>
  <si>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</si>
  <si>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</si>
  <si>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</si>
  <si>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</si>
  <si>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</si>
  <si>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</si>
  <si>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</si>
  <si>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</si>
  <si>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</si>
  <si>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</si>
  <si>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</si>
  <si>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</si>
  <si>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</si>
  <si>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</si>
  <si>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</si>
  <si>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</si>
  <si>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</si>
  <si>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</si>
  <si>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</si>
  <si>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</si>
  <si>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</si>
  <si>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</si>
  <si>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</si>
  <si>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</si>
  <si>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</si>
  <si>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</si>
  <si>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</si>
  <si>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</si>
  <si>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</si>
  <si>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</si>
  <si>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</si>
  <si>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</si>
  <si>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</si>
  <si>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</si>
  <si>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</si>
  <si>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</si>
  <si>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</si>
  <si>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</si>
  <si>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</si>
  <si>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</si>
  <si>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</si>
  <si>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</si>
  <si>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</si>
  <si>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</si>
  <si>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</si>
  <si>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</si>
  <si>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</si>
  <si>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</si>
  <si>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</si>
  <si>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</si>
  <si>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</si>
  <si>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</si>
  <si>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</si>
  <si>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</si>
  <si>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</si>
  <si>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</si>
  <si>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</si>
  <si>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</si>
  <si>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</si>
  <si>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</si>
  <si>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</si>
  <si>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</si>
  <si>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</si>
  <si>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</si>
  <si>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</si>
  <si>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</si>
  <si>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</si>
  <si>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</si>
  <si>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</si>
  <si>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</si>
  <si>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</si>
  <si>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</si>
  <si>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</si>
  <si>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</si>
  <si>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</si>
  <si>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</si>
  <si>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</si>
  <si>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</si>
  <si>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</si>
  <si>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</si>
  <si>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</si>
  <si>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</si>
  <si>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</si>
  <si>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</si>
  <si>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</si>
  <si>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</si>
  <si>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</si>
  <si>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</si>
  <si>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</si>
  <si>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</si>
  <si>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</si>
  <si>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</si>
  <si>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</si>
  <si>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</si>
  <si>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</si>
  <si>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</si>
  <si>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</si>
  <si>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</si>
  <si>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</si>
  <si>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</si>
  <si>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</si>
  <si>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</si>
  <si>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</si>
  <si>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</si>
  <si>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</si>
  <si>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</si>
  <si>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</si>
  <si>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</si>
  <si>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</si>
  <si>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</si>
  <si>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</si>
  <si>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</si>
  <si>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</si>
  <si>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</si>
  <si>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</si>
  <si>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</si>
  <si>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</si>
  <si>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</si>
  <si>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</si>
  <si>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</si>
  <si>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</si>
  <si>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</si>
  <si>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</si>
  <si>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</si>
  <si>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</si>
  <si>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</si>
  <si>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</si>
  <si>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</si>
  <si>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</si>
  <si>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</si>
  <si>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</si>
  <si>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</si>
  <si>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</si>
  <si>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</si>
  <si>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</si>
  <si>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</si>
  <si>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</si>
  <si>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</si>
  <si>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</si>
  <si>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</si>
  <si>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</si>
  <si>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</si>
  <si>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</si>
  <si>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</si>
  <si>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</si>
  <si>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</si>
  <si>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</si>
  <si>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</si>
  <si>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</si>
  <si>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</si>
  <si>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</si>
  <si>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</si>
  <si>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</si>
  <si>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</si>
  <si>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</si>
  <si>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</si>
  <si>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</si>
  <si>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</si>
  <si>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</si>
  <si>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</si>
  <si>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</si>
  <si>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</si>
  <si>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</si>
  <si>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</si>
  <si>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</si>
  <si>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</si>
  <si>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</si>
  <si>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</si>
  <si>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</si>
  <si>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</si>
  <si>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</si>
  <si>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</si>
  <si>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</si>
  <si>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</si>
  <si>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</si>
  <si>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</si>
  <si>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</si>
  <si>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</si>
  <si>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</si>
  <si>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</si>
  <si>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</si>
  <si>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</si>
  <si>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</si>
  <si>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</si>
  <si>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</si>
  <si>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</si>
  <si>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</si>
  <si>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</si>
  <si>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</si>
  <si>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</si>
  <si>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</si>
  <si>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</si>
  <si>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</si>
  <si>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</si>
  <si>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</si>
  <si>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</si>
  <si>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</si>
  <si>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</si>
  <si>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</si>
  <si>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</si>
  <si>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</si>
  <si>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</si>
  <si>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</si>
  <si>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</si>
  <si>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</si>
  <si>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</si>
  <si>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</si>
  <si>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</si>
  <si>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</si>
  <si>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</si>
  <si>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</si>
  <si>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</si>
  <si>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</si>
  <si>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</si>
  <si>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</si>
  <si>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</si>
  <si>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</si>
  <si>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</si>
  <si>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</si>
  <si>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</si>
  <si>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</si>
  <si>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</si>
  <si>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</si>
  <si>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</si>
  <si>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</si>
  <si>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</si>
  <si>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</si>
  <si>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</si>
  <si>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</si>
  <si>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</si>
  <si>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</si>
  <si>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</si>
  <si>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</si>
  <si>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</si>
  <si>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</si>
  <si>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</si>
  <si>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</si>
  <si>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</si>
  <si>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</si>
  <si>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</si>
  <si>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</si>
  <si>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</si>
  <si>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</si>
  <si>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</si>
  <si>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</si>
  <si>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</si>
  <si>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</si>
  <si>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</si>
  <si>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</si>
  <si>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</si>
  <si>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</si>
  <si>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</si>
  <si>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</si>
  <si>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</si>
  <si>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</si>
  <si>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</si>
  <si>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</si>
  <si>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</si>
  <si>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</si>
  <si>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</si>
  <si>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</si>
  <si>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</si>
  <si>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</si>
  <si>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</si>
  <si>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</si>
  <si>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</si>
  <si>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</si>
  <si>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</si>
  <si>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</si>
  <si>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</si>
  <si>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</si>
  <si>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</si>
  <si>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</si>
  <si>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</si>
  <si>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</si>
  <si>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</si>
  <si>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</si>
  <si>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</si>
  <si>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</si>
  <si>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</si>
  <si>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</si>
  <si>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</si>
  <si>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</si>
  <si>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</si>
  <si>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</si>
  <si>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</si>
  <si>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</si>
  <si>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</si>
  <si>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</si>
  <si>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</si>
  <si>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</si>
  <si>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</si>
  <si>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</si>
  <si>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</si>
  <si>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</si>
  <si>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</si>
  <si>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</si>
  <si>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</si>
  <si>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</si>
  <si>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</si>
  <si>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</si>
  <si>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</si>
  <si>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</si>
  <si>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</si>
  <si>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</si>
  <si>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</si>
  <si>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</si>
  <si>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</si>
  <si>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</si>
  <si>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</si>
  <si>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</si>
  <si>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</si>
  <si>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</si>
  <si>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</si>
  <si>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</si>
  <si>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</si>
  <si>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</si>
  <si>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</si>
  <si>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</si>
  <si>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</si>
  <si>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</si>
  <si>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</si>
  <si>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</si>
  <si>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</si>
  <si>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</si>
  <si>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</si>
  <si>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</si>
  <si>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</si>
  <si>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</si>
  <si>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</si>
  <si>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</si>
  <si>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</si>
  <si>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</si>
  <si>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</si>
  <si>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</si>
  <si>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</si>
  <si>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</si>
  <si>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</si>
  <si>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</si>
  <si>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</si>
  <si>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</si>
  <si>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</si>
  <si>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</si>
  <si>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</si>
  <si>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</si>
  <si>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</si>
  <si>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</si>
  <si>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</si>
  <si>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</si>
  <si>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</si>
  <si>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</si>
  <si>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</si>
  <si>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</si>
  <si>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</si>
  <si>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</si>
  <si>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</si>
  <si>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</si>
  <si>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</si>
  <si>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</si>
  <si>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</si>
  <si>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</si>
  <si>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</si>
  <si>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</si>
  <si>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</si>
  <si>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</si>
  <si>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</si>
  <si>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</si>
  <si>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</si>
  <si>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</si>
  <si>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</si>
  <si>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</si>
  <si>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</si>
  <si>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</si>
  <si>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</si>
  <si>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</si>
  <si>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</si>
  <si>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</si>
  <si>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</si>
  <si>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</si>
  <si>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</si>
  <si>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</si>
  <si>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</si>
  <si>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</si>
  <si>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</si>
  <si>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</si>
  <si>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</si>
  <si>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</si>
  <si>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</si>
  <si>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</si>
  <si>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</si>
  <si>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</si>
  <si>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</si>
  <si>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</si>
  <si>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</si>
  <si>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</si>
  <si>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</si>
  <si>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</si>
  <si>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</si>
  <si>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</si>
  <si>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</si>
  <si>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</si>
  <si>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</si>
  <si>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</si>
  <si>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</si>
  <si>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</si>
  <si>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</si>
  <si>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</si>
  <si>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</si>
  <si>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</si>
  <si>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</si>
  <si>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</si>
  <si>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</si>
  <si>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</si>
  <si>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</si>
  <si>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</si>
  <si>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</si>
  <si>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</si>
  <si>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</si>
  <si>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</si>
  <si>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</si>
  <si>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</si>
  <si>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</si>
  <si>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</si>
  <si>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</si>
  <si>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</si>
  <si>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</si>
  <si>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</si>
  <si>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</si>
  <si>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</si>
  <si>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</si>
  <si>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</si>
  <si>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</si>
  <si>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</si>
  <si>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</si>
  <si>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</si>
  <si>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</si>
  <si>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</si>
  <si>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</si>
  <si>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</si>
  <si>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</si>
  <si>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</si>
  <si>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</si>
  <si>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</si>
  <si>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</si>
  <si>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</si>
  <si>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</si>
  <si>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</si>
  <si>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</si>
  <si>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</si>
  <si>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</si>
  <si>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</si>
  <si>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</si>
  <si>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</si>
  <si>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</si>
  <si>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</si>
  <si>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</si>
  <si>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</si>
  <si>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</si>
  <si>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</si>
  <si>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</si>
  <si>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</si>
  <si>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</si>
  <si>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</si>
  <si>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</si>
  <si>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</si>
  <si>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</si>
  <si>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</si>
  <si>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</si>
  <si>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</si>
  <si>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</si>
  <si>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</si>
  <si>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</si>
  <si>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</si>
  <si>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</si>
  <si>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</si>
  <si>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</si>
  <si>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</si>
  <si>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</si>
  <si>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</si>
  <si>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</si>
  <si>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</si>
  <si>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</si>
  <si>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</si>
  <si>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</si>
  <si>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</si>
  <si>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</si>
  <si>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</si>
  <si>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</si>
  <si>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</si>
  <si>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</si>
  <si>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</si>
  <si>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</si>
  <si>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</si>
  <si>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</si>
  <si>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</si>
  <si>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</si>
  <si>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</si>
  <si>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</si>
  <si>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</si>
  <si>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</si>
  <si>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</si>
  <si>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</si>
  <si>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</si>
  <si>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</si>
  <si>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</si>
  <si>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</si>
  <si>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</si>
  <si>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</si>
  <si>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</si>
  <si>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</si>
  <si>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</si>
  <si>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</si>
  <si>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</si>
  <si>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</si>
  <si>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</si>
  <si>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</si>
  <si>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</si>
  <si>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</si>
  <si>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</si>
  <si>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</si>
  <si>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</si>
  <si>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</si>
  <si>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</si>
  <si>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</si>
  <si>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</si>
  <si>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</si>
  <si>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</si>
  <si>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</si>
  <si>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</si>
  <si>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</si>
  <si>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</si>
  <si>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</si>
  <si>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</si>
  <si>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</si>
  <si>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</si>
  <si>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</si>
  <si>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</si>
  <si>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</si>
  <si>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</si>
  <si>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</si>
  <si>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</si>
  <si>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</si>
  <si>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</si>
  <si>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</si>
  <si>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</si>
  <si>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</si>
  <si>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</si>
  <si>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</si>
  <si>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</si>
  <si>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</si>
  <si>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</si>
  <si>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</si>
  <si>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</si>
  <si>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</si>
  <si>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</si>
  <si>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</si>
  <si>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</si>
  <si>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</si>
  <si>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</si>
  <si>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</si>
  <si>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</si>
  <si>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</si>
  <si>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</si>
  <si>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</si>
  <si>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</si>
  <si>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</si>
  <si>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</si>
  <si>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</si>
  <si>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</si>
  <si>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</si>
  <si>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</si>
  <si>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</si>
  <si>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</si>
  <si>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</si>
  <si>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</si>
  <si>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</si>
  <si>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</si>
  <si>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</si>
  <si>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</si>
  <si>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</si>
  <si>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</si>
  <si>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</si>
  <si>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</si>
  <si>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</si>
  <si>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</si>
  <si>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</si>
  <si>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</si>
  <si>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</si>
  <si>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</si>
  <si>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</si>
  <si>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</si>
  <si>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</si>
  <si>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</si>
  <si>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</si>
  <si>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</si>
  <si>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</si>
  <si>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</si>
  <si>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</si>
  <si>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</si>
  <si>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</si>
  <si>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</si>
  <si>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</si>
  <si>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</si>
  <si>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</si>
  <si>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</si>
  <si>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</si>
  <si>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</si>
  <si>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</si>
  <si>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</si>
  <si>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</si>
  <si>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</si>
  <si>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</si>
  <si>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</si>
  <si>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</si>
  <si>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</si>
  <si>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</si>
  <si>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</si>
  <si>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</si>
  <si>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</si>
  <si>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</si>
  <si>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</si>
  <si>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</si>
  <si>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</si>
  <si>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</si>
  <si>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</si>
  <si>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</si>
  <si>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</si>
  <si>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</si>
  <si>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</si>
  <si>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</si>
  <si>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</si>
  <si>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</si>
  <si>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</si>
  <si>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</si>
  <si>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</si>
  <si>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</si>
  <si>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</si>
  <si>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</si>
  <si>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</si>
  <si>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</si>
  <si>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</si>
  <si>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</si>
  <si>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</si>
  <si>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</si>
  <si>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</si>
  <si>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</si>
  <si>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</si>
  <si>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</si>
  <si>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</si>
  <si>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</si>
  <si>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</si>
  <si>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</si>
  <si>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</si>
  <si>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</si>
  <si>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</si>
  <si>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</si>
  <si>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</si>
  <si>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</si>
  <si>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</si>
  <si>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</si>
  <si>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</si>
  <si>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</si>
  <si>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</si>
  <si>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</si>
  <si>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</si>
  <si>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</si>
  <si>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</si>
  <si>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</si>
  <si>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</si>
  <si>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</si>
  <si>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</si>
  <si>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</si>
  <si>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</si>
  <si>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</si>
  <si>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</si>
  <si>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</si>
  <si>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</si>
  <si>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</si>
  <si>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</si>
  <si>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</si>
  <si>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</si>
  <si>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</si>
  <si>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</si>
  <si>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</si>
  <si>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</si>
  <si>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</si>
  <si>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</si>
  <si>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</si>
  <si>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</si>
  <si>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</si>
  <si>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</si>
  <si>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</si>
  <si>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</si>
  <si>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</si>
  <si>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</si>
  <si>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</si>
  <si>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</si>
  <si>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</si>
  <si>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</si>
  <si>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</si>
  <si>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</si>
  <si>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</si>
  <si>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</si>
  <si>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</si>
  <si>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</si>
  <si>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</si>
  <si>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</si>
  <si>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</si>
  <si>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</si>
  <si>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</si>
  <si>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</si>
  <si>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</si>
  <si>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</si>
  <si>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</si>
  <si>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</si>
  <si>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</si>
  <si>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</si>
  <si>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</si>
  <si>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</si>
  <si>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</si>
  <si>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</si>
  <si>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</si>
  <si>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</si>
  <si>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</si>
  <si>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</si>
  <si>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</si>
  <si>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</si>
  <si>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</si>
  <si>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</si>
  <si>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</si>
  <si>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</si>
  <si>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</si>
  <si>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</si>
  <si>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</si>
  <si>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</si>
  <si>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</si>
  <si>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</si>
  <si>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</si>
  <si>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</si>
  <si>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</si>
  <si>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</si>
  <si>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</si>
  <si>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</si>
  <si>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</si>
  <si>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</si>
  <si>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</si>
  <si>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</si>
  <si>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</si>
  <si>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</si>
  <si>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</si>
  <si>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</si>
  <si>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</si>
  <si>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</si>
  <si>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</si>
  <si>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</si>
  <si>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</si>
  <si>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</si>
  <si>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</si>
  <si>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</si>
  <si>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</si>
  <si>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</si>
  <si>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</si>
  <si>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</si>
  <si>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</si>
  <si>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</si>
  <si>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</si>
  <si>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</si>
  <si>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</si>
  <si>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</si>
  <si>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</si>
  <si>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</si>
  <si>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</si>
  <si>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</si>
  <si>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</si>
  <si>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</si>
  <si>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</si>
  <si>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</si>
  <si>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</si>
  <si>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</si>
  <si>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</si>
  <si>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</si>
  <si>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</si>
  <si>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</si>
  <si>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</si>
  <si>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</si>
  <si>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</si>
  <si>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</si>
  <si>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</si>
  <si>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</si>
  <si>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</si>
  <si>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</si>
  <si>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</si>
  <si>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</si>
  <si>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</si>
  <si>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</si>
  <si>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</si>
  <si>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</si>
  <si>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</si>
  <si>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</si>
  <si>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</si>
  <si>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</si>
  <si>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</si>
  <si>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</si>
  <si>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</si>
  <si>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</si>
  <si>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</si>
  <si>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</si>
  <si>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</si>
  <si>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</si>
  <si>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</si>
  <si>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</si>
  <si>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</si>
  <si>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</si>
  <si>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</si>
  <si>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</si>
  <si>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</si>
  <si>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</si>
  <si>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</si>
  <si>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</si>
  <si>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</si>
  <si>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</si>
  <si>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</si>
  <si>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</si>
  <si>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</si>
  <si>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</si>
  <si>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</si>
  <si>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</si>
  <si>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</si>
  <si>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</si>
  <si>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</si>
  <si>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</si>
  <si>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</si>
  <si>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</si>
  <si>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</si>
  <si>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</si>
  <si>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</si>
  <si>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</si>
  <si>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</si>
  <si>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</si>
  <si>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</si>
  <si>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</si>
  <si>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</si>
  <si>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</si>
  <si>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</si>
  <si>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</si>
  <si>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</si>
  <si>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</si>
  <si>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</si>
  <si>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</si>
  <si>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</si>
  <si>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</si>
  <si>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</si>
  <si>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</si>
  <si>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</si>
  <si>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</si>
  <si>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</si>
  <si>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</si>
  <si>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</si>
  <si>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</si>
  <si>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</si>
  <si>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</si>
  <si>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</si>
  <si>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</si>
  <si>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</si>
  <si>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</si>
  <si>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</si>
  <si>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</si>
  <si>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</si>
  <si>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</si>
  <si>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</si>
  <si>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</si>
  <si>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</si>
  <si>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</si>
  <si>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</si>
  <si>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</si>
  <si>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</si>
  <si>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</si>
  <si>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</si>
  <si>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</si>
  <si>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</si>
  <si>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</si>
  <si>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</si>
  <si>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</si>
  <si>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</si>
  <si>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</si>
  <si>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</si>
  <si>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</si>
  <si>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</si>
  <si>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</si>
  <si>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</si>
  <si>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</si>
  <si>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</si>
  <si>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</si>
  <si>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</si>
  <si>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</si>
  <si>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</si>
  <si>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</si>
  <si>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</si>
  <si>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</si>
  <si>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</si>
  <si>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</si>
  <si>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</si>
  <si>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</si>
  <si>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</si>
  <si>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</si>
  <si>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</si>
  <si>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</si>
  <si>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</si>
  <si>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</si>
  <si>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</si>
  <si>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</si>
  <si>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</si>
  <si>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</si>
  <si>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</si>
  <si>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</si>
  <si>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</si>
  <si>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</si>
  <si>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</si>
  <si>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</si>
  <si>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</si>
  <si>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</si>
  <si>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</si>
  <si>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</si>
  <si>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</si>
  <si>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</si>
  <si>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</si>
  <si>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</si>
  <si>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</si>
  <si>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</si>
  <si>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</si>
  <si>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</si>
  <si>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</si>
  <si>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</si>
  <si>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</si>
  <si>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</si>
  <si>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</si>
  <si>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</si>
  <si>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</si>
  <si>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</si>
  <si>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</si>
  <si>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</si>
  <si>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</si>
  <si>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</si>
  <si>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</si>
  <si>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</si>
  <si>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</si>
  <si>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</si>
  <si>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</si>
  <si>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</si>
  <si>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</si>
  <si>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</si>
  <si>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</si>
  <si>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</si>
  <si>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</si>
  <si>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</si>
  <si>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</si>
  <si>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</si>
  <si>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</si>
  <si>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</si>
  <si>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</si>
  <si>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</si>
  <si>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</si>
  <si>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</si>
  <si>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</si>
  <si>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</si>
  <si>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</si>
  <si>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</si>
  <si>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</si>
  <si>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</si>
  <si>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</si>
  <si>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</si>
  <si>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</si>
  <si>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</si>
  <si>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</si>
  <si>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</si>
  <si>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</si>
  <si>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</si>
  <si>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</si>
  <si>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</si>
  <si>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</si>
  <si>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</si>
  <si>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</si>
  <si>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</si>
  <si>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</si>
  <si>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</si>
  <si>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</si>
  <si>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</si>
  <si>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</si>
  <si>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</si>
  <si>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</si>
  <si>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</si>
  <si>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</si>
  <si>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</si>
  <si>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</si>
  <si>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</si>
  <si>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</si>
  <si>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</si>
  <si>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</si>
  <si>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</si>
  <si>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</si>
  <si>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</si>
  <si>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</si>
  <si>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</si>
  <si>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</si>
  <si>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</si>
  <si>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</si>
  <si>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</si>
  <si>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</si>
  <si>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</si>
  <si>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</si>
  <si>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</si>
  <si>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</si>
  <si>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</si>
  <si>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</si>
  <si>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</si>
  <si>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</si>
  <si>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</si>
  <si>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</si>
  <si>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</si>
  <si>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</si>
  <si>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</si>
  <si>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</si>
  <si>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</si>
  <si>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</si>
  <si>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</si>
  <si>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</si>
  <si>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</si>
  <si>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</si>
  <si>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</si>
  <si>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</si>
  <si>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</si>
  <si>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</si>
  <si>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</si>
  <si>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</si>
  <si>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</si>
  <si>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</si>
  <si>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</si>
  <si>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</si>
  <si>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</si>
  <si>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</si>
  <si>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</si>
  <si>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</si>
  <si>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</si>
  <si>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</si>
  <si>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</si>
  <si>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</si>
  <si>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</si>
  <si>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</si>
  <si>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</si>
  <si>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</si>
  <si>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</si>
  <si>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</si>
  <si>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</si>
  <si>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</si>
  <si>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</si>
  <si>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</si>
  <si>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</si>
  <si>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</si>
  <si>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</si>
  <si>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</si>
  <si>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</si>
  <si>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</si>
  <si>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</si>
  <si>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</si>
  <si>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</si>
  <si>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</si>
  <si>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</si>
  <si>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</si>
  <si>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</si>
  <si>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</si>
  <si>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</si>
  <si>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</si>
  <si>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</si>
  <si>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</si>
  <si>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</si>
  <si>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</si>
  <si>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</si>
  <si>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</si>
  <si>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</si>
  <si>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</si>
  <si>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</si>
  <si>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</si>
  <si>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</si>
  <si>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</si>
  <si>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</si>
  <si>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</si>
  <si>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</si>
  <si>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</si>
  <si>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</si>
  <si>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</si>
  <si>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</si>
  <si>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</si>
  <si>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</si>
  <si>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</si>
  <si>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</si>
  <si>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</si>
  <si>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</si>
  <si>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</si>
  <si>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</si>
  <si>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</si>
  <si>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</si>
  <si>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</si>
  <si>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</si>
  <si>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</si>
  <si>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</si>
  <si>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</si>
  <si>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</si>
  <si>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</si>
  <si>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</si>
  <si>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</si>
  <si>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</si>
  <si>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</si>
  <si>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</si>
  <si>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</si>
  <si>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</si>
  <si>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</si>
  <si>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</si>
  <si>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</si>
  <si>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</si>
  <si>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</si>
  <si>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</si>
  <si>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</si>
  <si>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</si>
  <si>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</si>
  <si>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</si>
  <si>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</si>
  <si>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</si>
  <si>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</si>
  <si>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</si>
  <si>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</si>
  <si>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</si>
  <si>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</si>
  <si>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</si>
  <si>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</si>
  <si>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</si>
  <si>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</si>
  <si>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</si>
  <si>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</si>
  <si>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</si>
  <si>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</si>
  <si>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</si>
  <si>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</si>
  <si>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</si>
  <si>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</si>
  <si>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</si>
  <si>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</si>
  <si>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</si>
  <si>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</si>
  <si>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</si>
  <si>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</si>
  <si>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</si>
  <si>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</si>
  <si>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</si>
  <si>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</si>
  <si>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</si>
  <si>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</si>
  <si>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</si>
  <si>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</si>
  <si>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</si>
  <si>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</si>
  <si>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</si>
  <si>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</si>
  <si>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</si>
  <si>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</si>
  <si>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</si>
  <si>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</si>
  <si>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</si>
  <si>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</si>
  <si>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</si>
  <si>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</si>
  <si>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</si>
  <si>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</si>
  <si>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</si>
  <si>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</si>
  <si>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</si>
  <si>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</si>
  <si>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</si>
  <si>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</si>
  <si>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</si>
  <si>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</si>
  <si>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</si>
  <si>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</si>
  <si>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</si>
  <si>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</si>
  <si>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</si>
  <si>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</si>
  <si>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</si>
  <si>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</si>
  <si>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</si>
  <si>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</si>
  <si>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</si>
  <si>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</si>
  <si>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</si>
  <si>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</si>
  <si>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</si>
  <si>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</si>
  <si>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</si>
  <si>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</si>
  <si>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</si>
  <si>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</si>
  <si>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</si>
  <si>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</si>
  <si>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</si>
  <si>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</si>
  <si>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</si>
  <si>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</si>
  <si>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</si>
  <si>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</si>
  <si>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</si>
  <si>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</si>
  <si>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</si>
  <si>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</si>
  <si>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</si>
  <si>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</si>
  <si>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</si>
  <si>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</si>
  <si>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</si>
  <si>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</si>
  <si>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</si>
  <si>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</si>
  <si>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</si>
  <si>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</si>
  <si>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</si>
  <si>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</si>
  <si>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</si>
  <si>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</si>
  <si>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</si>
  <si>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</si>
  <si>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</si>
  <si>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</si>
  <si>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</si>
  <si>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</si>
  <si>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</si>
  <si>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</si>
  <si>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</si>
  <si>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</si>
  <si>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</si>
  <si>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</si>
  <si>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</si>
  <si>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</si>
  <si>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</si>
  <si>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</si>
  <si>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</si>
  <si>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</si>
  <si>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</si>
  <si>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</si>
  <si>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</si>
  <si>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</si>
  <si>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</si>
  <si>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</si>
  <si>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</si>
  <si>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</si>
  <si>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</si>
  <si>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</si>
  <si>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</si>
  <si>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</si>
  <si>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</si>
  <si>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</si>
  <si>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</si>
  <si>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</si>
  <si>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</si>
  <si>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</si>
  <si>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</si>
  <si>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</si>
  <si>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</si>
  <si>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</si>
  <si>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</si>
  <si>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</si>
  <si>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</si>
  <si>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</si>
  <si>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</si>
  <si>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</si>
  <si>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</si>
  <si>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</si>
  <si>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</si>
  <si>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</si>
  <si>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</si>
  <si>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</si>
  <si>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</si>
  <si>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</si>
  <si>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</si>
  <si>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</si>
  <si>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</si>
  <si>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</si>
  <si>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</si>
  <si>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</si>
  <si>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</si>
  <si>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</si>
  <si>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</si>
  <si>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</si>
  <si>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</si>
  <si>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</si>
  <si>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</si>
  <si>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</si>
  <si>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</si>
  <si>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</si>
  <si>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</si>
  <si>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</si>
  <si>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</si>
  <si>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</si>
  <si>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</si>
  <si>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</si>
  <si>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</si>
  <si>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</si>
  <si>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</si>
  <si>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</si>
  <si>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</si>
  <si>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</si>
  <si>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</si>
  <si>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</si>
  <si>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</si>
  <si>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</si>
  <si>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</si>
  <si>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</si>
  <si>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</si>
  <si>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</si>
  <si>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</si>
  <si>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</si>
  <si>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</si>
  <si>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</si>
  <si>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</si>
  <si>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</si>
  <si>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</si>
  <si>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</si>
  <si>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</si>
  <si>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</si>
  <si>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</si>
  <si>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</si>
  <si>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</si>
  <si>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</si>
  <si>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</si>
  <si>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</si>
  <si>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</si>
  <si>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</si>
  <si>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</si>
  <si>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</si>
  <si>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</si>
  <si>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</si>
  <si>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</si>
  <si>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</si>
  <si>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</si>
  <si>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</si>
  <si>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</si>
  <si>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</si>
  <si>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</si>
  <si>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</si>
  <si>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</si>
  <si>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</si>
  <si>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</si>
  <si>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</si>
  <si>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</si>
  <si>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</si>
  <si>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</si>
  <si>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</si>
  <si>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</si>
  <si>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</si>
  <si>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</si>
  <si>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</si>
  <si>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</si>
  <si>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</si>
  <si>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</si>
  <si>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</si>
  <si>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</si>
  <si>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</si>
  <si>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</si>
  <si>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</si>
  <si>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</si>
  <si>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</si>
  <si>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</si>
  <si>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</si>
  <si>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</si>
  <si>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</si>
  <si>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</si>
  <si>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</si>
  <si>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</si>
  <si>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</si>
  <si>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</si>
  <si>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</si>
  <si>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</si>
  <si>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</si>
  <si>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</si>
  <si>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</si>
  <si>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</si>
  <si>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</si>
  <si>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</si>
  <si>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</si>
  <si>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</si>
  <si>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</si>
  <si>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</si>
  <si>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</si>
  <si>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</si>
  <si>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</si>
  <si>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</si>
  <si>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</si>
  <si>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</si>
  <si>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</si>
  <si>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</si>
  <si>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</si>
  <si>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</si>
  <si>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</si>
  <si>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</si>
  <si>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</si>
  <si>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</si>
  <si>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</si>
  <si>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</si>
  <si>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</si>
  <si>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</si>
  <si>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</si>
  <si>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</si>
  <si>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</si>
  <si>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</si>
  <si>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</si>
  <si>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</si>
  <si>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</si>
  <si>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</si>
  <si>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</si>
  <si>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</si>
  <si>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</si>
  <si>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</si>
  <si>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</si>
  <si>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</si>
  <si>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</si>
  <si>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</si>
  <si>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</si>
  <si>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</si>
  <si>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</si>
  <si>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</si>
  <si>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</si>
  <si>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</si>
  <si>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</si>
  <si>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</si>
  <si>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</si>
  <si>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</si>
  <si>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</si>
  <si>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</si>
  <si>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</si>
  <si>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</si>
  <si>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</si>
  <si>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</si>
  <si>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</si>
  <si>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</si>
  <si>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</si>
  <si>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</si>
  <si>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</si>
  <si>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</si>
  <si>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</si>
  <si>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</si>
  <si>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</si>
  <si>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</si>
  <si>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</si>
  <si>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</si>
  <si>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</si>
  <si>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</si>
  <si>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</si>
  <si>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</si>
  <si>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</si>
  <si>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</si>
  <si>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</si>
  <si>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</si>
  <si>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</si>
  <si>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</si>
  <si>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</si>
  <si>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</si>
  <si>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</si>
  <si>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</si>
  <si>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</si>
  <si>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</si>
  <si>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</si>
  <si>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</si>
  <si>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</si>
  <si>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</si>
  <si>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</si>
  <si>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</si>
  <si>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</si>
  <si>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</si>
  <si>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</si>
  <si>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</si>
  <si>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</si>
  <si>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</si>
  <si>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</si>
  <si>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</si>
  <si>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</si>
  <si>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</si>
  <si>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</si>
  <si>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</si>
  <si>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</si>
  <si>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</si>
  <si>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</si>
  <si>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</si>
  <si>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</si>
  <si>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</si>
  <si>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</si>
  <si>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</si>
  <si>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</si>
  <si>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</si>
  <si>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</si>
  <si>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</si>
  <si>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</si>
  <si>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</si>
  <si>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</si>
  <si>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</si>
  <si>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</si>
  <si>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</si>
  <si>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</si>
  <si>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</si>
  <si>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</si>
  <si>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</si>
  <si>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</si>
  <si>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</si>
  <si>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</si>
  <si>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</si>
  <si>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</si>
  <si>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</si>
  <si>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</si>
  <si>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</si>
  <si>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</si>
  <si>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</si>
  <si>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</si>
  <si>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</si>
  <si>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</si>
  <si>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</si>
  <si>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</si>
  <si>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</si>
  <si>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</si>
  <si>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</si>
  <si>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</si>
  <si>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</si>
  <si>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</si>
  <si>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</si>
  <si>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</si>
  <si>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</si>
  <si>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</si>
  <si>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</si>
  <si>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</si>
  <si>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</si>
  <si>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</si>
  <si>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</si>
  <si>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</si>
  <si>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</si>
  <si>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</si>
  <si>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</si>
  <si>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</si>
  <si>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</si>
  <si>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</si>
  <si>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</si>
  <si>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</si>
  <si>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</si>
  <si>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</si>
  <si>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</si>
  <si>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</si>
  <si>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</si>
  <si>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</si>
  <si>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</si>
  <si>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</si>
  <si>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</si>
  <si>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</si>
  <si>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</si>
  <si>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</si>
  <si>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</si>
  <si>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</si>
  <si>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</si>
  <si>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</si>
  <si>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</si>
  <si>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</si>
  <si>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</si>
  <si>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</si>
  <si>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</si>
  <si>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</si>
  <si>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</si>
  <si>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</si>
  <si>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</si>
  <si>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</si>
  <si>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</si>
  <si>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</si>
  <si>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</si>
  <si>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</si>
  <si>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</si>
  <si>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</si>
  <si>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</si>
  <si>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</si>
  <si>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</si>
  <si>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</si>
  <si>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</si>
  <si>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</si>
  <si>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</si>
  <si>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</si>
  <si>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</si>
  <si>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</si>
  <si>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</si>
  <si>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</si>
  <si>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</si>
  <si>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</si>
  <si>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</si>
  <si>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</si>
  <si>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</si>
  <si>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</si>
  <si>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</si>
  <si>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</si>
  <si>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</si>
  <si>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</si>
  <si>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</si>
  <si>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</si>
  <si>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</si>
  <si>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</si>
  <si>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</si>
  <si>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</si>
  <si>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</si>
  <si>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</si>
  <si>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</si>
  <si>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</si>
  <si>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</si>
  <si>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</si>
  <si>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</si>
  <si>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</si>
  <si>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</si>
  <si>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</si>
  <si>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</si>
  <si>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</si>
  <si>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</si>
  <si>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</si>
  <si>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</si>
  <si>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</si>
  <si>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</si>
  <si>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</si>
  <si>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</si>
  <si>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</si>
  <si>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</si>
  <si>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</si>
  <si>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</si>
  <si>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</si>
  <si>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</si>
  <si>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</si>
  <si>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</si>
  <si>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</si>
  <si>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</si>
  <si>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</si>
  <si>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</si>
  <si>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</si>
  <si>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</si>
  <si>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</si>
  <si>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</si>
  <si>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</si>
  <si>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</si>
  <si>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</si>
  <si>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</si>
  <si>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</si>
  <si>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</si>
  <si>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</si>
  <si>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</si>
  <si>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</si>
  <si>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</si>
  <si>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</si>
  <si>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</si>
  <si>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</si>
  <si>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</si>
  <si>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</si>
  <si>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</si>
  <si>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</si>
  <si>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</si>
  <si>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</si>
  <si>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</si>
  <si>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</si>
  <si>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</si>
  <si>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</si>
  <si>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</si>
  <si>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</si>
  <si>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</si>
  <si>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</si>
  <si>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</si>
  <si>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</si>
  <si>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</si>
  <si>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</si>
  <si>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</si>
  <si>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</si>
  <si>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</si>
  <si>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</si>
  <si>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</si>
  <si>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</si>
  <si>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</si>
  <si>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</si>
  <si>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</si>
  <si>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</si>
  <si>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</si>
  <si>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</si>
  <si>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</si>
  <si>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</si>
  <si>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</si>
  <si>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</si>
  <si>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</si>
  <si>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</si>
  <si>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</si>
  <si>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</si>
  <si>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</si>
  <si>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</si>
  <si>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</si>
  <si>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</si>
  <si>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</si>
  <si>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</si>
  <si>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</si>
  <si>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</si>
  <si>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</si>
  <si>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</si>
  <si>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</si>
  <si>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</si>
  <si>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</si>
  <si>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</si>
  <si>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</si>
  <si>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</si>
  <si>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</si>
  <si>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</si>
  <si>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</si>
  <si>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</si>
  <si>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</si>
  <si>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</si>
  <si>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</si>
  <si>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</si>
  <si>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</si>
  <si>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</si>
  <si>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</si>
  <si>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</si>
  <si>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</si>
  <si>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</si>
  <si>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</si>
  <si>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</si>
  <si>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</si>
  <si>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</si>
  <si>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</si>
  <si>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</si>
  <si>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</si>
  <si>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</si>
  <si>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</si>
  <si>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</si>
  <si>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</si>
  <si>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</si>
  <si>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</si>
  <si>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</si>
  <si>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</si>
  <si>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</si>
  <si>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</si>
  <si>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</si>
  <si>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</si>
  <si>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</si>
  <si>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</si>
  <si>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</si>
  <si>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</si>
  <si>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</si>
  <si>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</si>
  <si>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</si>
  <si>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</si>
  <si>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</si>
  <si>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</si>
  <si>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</si>
  <si>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</si>
  <si>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</si>
  <si>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</si>
  <si>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</si>
  <si>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</si>
  <si>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</si>
  <si>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</si>
  <si>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</si>
  <si>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</si>
  <si>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</si>
  <si>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</si>
  <si>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</si>
  <si>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</si>
  <si>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</si>
  <si>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</si>
  <si>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</si>
  <si>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</si>
  <si>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</si>
  <si>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</si>
  <si>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</si>
  <si>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</si>
  <si>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</si>
  <si>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</si>
  <si>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</si>
  <si>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</si>
  <si>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</si>
  <si>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</si>
  <si>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</si>
  <si>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</si>
  <si>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</si>
  <si>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</si>
  <si>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</si>
  <si>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</si>
  <si>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</si>
  <si>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</si>
  <si>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</si>
  <si>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</si>
  <si>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</si>
  <si>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</si>
  <si>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</si>
  <si>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</si>
  <si>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</si>
  <si>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</si>
  <si>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</si>
  <si>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</si>
  <si>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</si>
  <si>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</si>
  <si>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</si>
  <si>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</si>
  <si>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</si>
  <si>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</si>
  <si>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</si>
  <si>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</si>
  <si>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</si>
  <si>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</si>
  <si>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</si>
  <si>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</si>
  <si>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</si>
  <si>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</si>
  <si>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</si>
  <si>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</si>
  <si>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</si>
  <si>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</si>
  <si>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</si>
  <si>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</si>
  <si>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</si>
  <si>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</si>
  <si>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</si>
  <si>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</si>
  <si>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</si>
  <si>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</si>
  <si>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</si>
  <si>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</si>
  <si>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</si>
  <si>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</si>
  <si>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</si>
  <si>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</si>
  <si>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</si>
  <si>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</si>
  <si>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</si>
  <si>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</si>
  <si>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</si>
  <si>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</si>
  <si>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</si>
  <si>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</si>
  <si>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</si>
  <si>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</si>
  <si>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</si>
  <si>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</si>
  <si>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</si>
  <si>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</si>
  <si>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</si>
  <si>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</si>
  <si>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</si>
  <si>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</si>
  <si>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</si>
  <si>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</si>
  <si>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</si>
  <si>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</si>
  <si>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</si>
  <si>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</si>
  <si>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</si>
  <si>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</si>
  <si>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</si>
  <si>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</si>
  <si>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</si>
  <si>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</si>
  <si>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</si>
  <si>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</si>
  <si>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</si>
  <si>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</si>
  <si>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</si>
  <si>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</si>
  <si>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</si>
  <si>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</si>
  <si>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</si>
  <si>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</si>
  <si>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</si>
  <si>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</si>
  <si>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</si>
  <si>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</si>
  <si>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</si>
  <si>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</si>
  <si>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</si>
  <si>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</si>
  <si>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</si>
  <si>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</si>
  <si>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</si>
  <si>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</si>
  <si>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</si>
  <si>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</si>
  <si>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</si>
  <si>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</si>
  <si>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</si>
  <si>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</si>
  <si>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</si>
  <si>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</si>
  <si>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</si>
  <si>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</si>
  <si>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</si>
  <si>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</si>
  <si>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</si>
  <si>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</si>
  <si>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</si>
  <si>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</si>
  <si>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</si>
  <si>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</si>
  <si>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</si>
  <si>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</si>
  <si>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</si>
  <si>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</si>
  <si>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</si>
  <si>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</si>
  <si>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</si>
  <si>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</si>
  <si>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</si>
  <si>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</si>
  <si>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</si>
  <si>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</si>
  <si>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</si>
  <si>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</si>
  <si>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</si>
  <si>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</si>
  <si>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</si>
  <si>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</si>
  <si>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</si>
  <si>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</si>
  <si>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</si>
  <si>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</si>
  <si>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</si>
  <si>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</si>
  <si>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</si>
  <si>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</si>
  <si>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</si>
  <si>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</si>
  <si>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</si>
  <si>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</si>
  <si>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</si>
  <si>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</si>
  <si>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</si>
  <si>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</si>
  <si>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</si>
  <si>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</si>
  <si>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</si>
  <si>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</si>
  <si>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</si>
  <si>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</si>
  <si>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</si>
  <si>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</si>
  <si>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</si>
  <si>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</si>
  <si>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</si>
  <si>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</si>
  <si>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</si>
  <si>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</si>
  <si>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</si>
  <si>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</si>
  <si>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</si>
  <si>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</si>
  <si>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</si>
  <si>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</si>
  <si>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</si>
  <si>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</si>
  <si>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</si>
  <si>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</si>
  <si>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</si>
  <si>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</si>
  <si>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</si>
  <si>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</si>
  <si>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</si>
  <si>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</si>
  <si>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</si>
  <si>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</si>
  <si>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</si>
  <si>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</si>
  <si>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</si>
  <si>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</si>
  <si>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</si>
  <si>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</si>
  <si>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</si>
  <si>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</si>
  <si>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</si>
  <si>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</si>
  <si>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</si>
  <si>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</si>
  <si>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</si>
  <si>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</si>
  <si>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</si>
  <si>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</si>
  <si>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</si>
  <si>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</si>
  <si>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</si>
  <si>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</si>
  <si>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</si>
  <si>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</si>
  <si>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</si>
  <si>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</si>
  <si>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</si>
  <si>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</si>
  <si>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</si>
  <si>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</si>
  <si>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</si>
  <si>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</si>
  <si>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</si>
  <si>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</si>
  <si>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</si>
  <si>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</si>
  <si>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</si>
  <si>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</si>
  <si>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</si>
  <si>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</si>
  <si>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</si>
  <si>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</si>
  <si>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</si>
  <si>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</si>
  <si>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</si>
  <si>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</si>
  <si>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</si>
  <si>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</si>
  <si>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</si>
  <si>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</si>
  <si>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</si>
  <si>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</si>
  <si>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</si>
  <si>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</si>
  <si>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</si>
  <si>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</si>
  <si>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</si>
  <si>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</si>
  <si>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</si>
  <si>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</si>
  <si>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</si>
  <si>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</si>
  <si>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</si>
  <si>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</si>
  <si>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</si>
  <si>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</si>
  <si>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</si>
  <si>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</si>
  <si>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</si>
  <si>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</si>
  <si>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</si>
  <si>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</si>
  <si>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</si>
  <si>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</si>
  <si>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</si>
  <si>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</si>
  <si>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</si>
  <si>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</si>
  <si>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</si>
  <si>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</si>
  <si>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</si>
  <si>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</si>
  <si>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</si>
  <si>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</si>
  <si>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</si>
  <si>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</si>
  <si>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</si>
  <si>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</si>
  <si>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</si>
  <si>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</si>
  <si>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</si>
  <si>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</si>
  <si>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</si>
  <si>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</si>
  <si>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</si>
  <si>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</si>
  <si>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</si>
  <si>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</si>
  <si>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</si>
  <si>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</si>
  <si>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</si>
  <si>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</si>
  <si>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</si>
  <si>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</si>
  <si>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</si>
  <si>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</si>
  <si>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</si>
  <si>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</si>
  <si>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</si>
  <si>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</si>
  <si>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</si>
  <si>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</si>
  <si>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</si>
  <si>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</si>
  <si>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</si>
  <si>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</si>
  <si>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</si>
  <si>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</si>
  <si>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</si>
  <si>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</si>
  <si>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</si>
  <si>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</si>
  <si>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</si>
  <si>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</si>
  <si>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</si>
  <si>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</si>
  <si>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</si>
  <si>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</si>
  <si>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</si>
  <si>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</si>
  <si>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</si>
  <si>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</si>
  <si>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</si>
  <si>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</si>
  <si>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</si>
  <si>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</si>
  <si>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</si>
  <si>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</si>
  <si>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</si>
  <si>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</si>
  <si>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</si>
  <si>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</si>
  <si>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</si>
  <si>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</si>
  <si>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</si>
  <si>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</si>
  <si>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</si>
  <si>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</si>
  <si>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</si>
  <si>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</si>
  <si>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</si>
  <si>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</si>
  <si>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</si>
  <si>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</si>
  <si>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</si>
  <si>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</si>
  <si>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</si>
  <si>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</si>
  <si>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</si>
  <si>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</si>
  <si>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</si>
  <si>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</si>
  <si>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</si>
  <si>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</si>
  <si>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</si>
  <si>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</si>
  <si>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</si>
  <si>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</si>
  <si>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</si>
  <si>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</si>
  <si>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</si>
  <si>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</si>
  <si>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</si>
  <si>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</si>
  <si>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</si>
  <si>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</si>
  <si>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</si>
  <si>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</si>
  <si>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</si>
  <si>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</si>
  <si>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</si>
  <si>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</si>
  <si>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</si>
  <si>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</si>
  <si>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</si>
  <si>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</si>
  <si>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</si>
  <si>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</si>
  <si>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</si>
  <si>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</si>
  <si>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</si>
  <si>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</si>
  <si>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</si>
  <si>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</si>
  <si>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</si>
  <si>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</si>
  <si>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</si>
  <si>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</si>
  <si>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</si>
  <si>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</si>
  <si>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</si>
  <si>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</si>
  <si>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</si>
  <si>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</si>
  <si>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</si>
  <si>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</si>
  <si>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</si>
  <si>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</si>
  <si>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</si>
  <si>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</si>
  <si>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</si>
  <si>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</si>
  <si>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</si>
  <si>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</si>
  <si>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</si>
  <si>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</si>
  <si>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</si>
  <si>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</si>
  <si>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</si>
  <si>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</si>
  <si>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</si>
  <si>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</si>
  <si>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</si>
  <si>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</si>
  <si>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</si>
  <si>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</si>
  <si>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</si>
  <si>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</si>
  <si>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</si>
  <si>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</si>
  <si>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</si>
  <si>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</si>
  <si>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</si>
  <si>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</si>
  <si>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</si>
  <si>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</si>
  <si>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</si>
  <si>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</si>
  <si>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</si>
  <si>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</si>
  <si>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</si>
  <si>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</si>
  <si>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</si>
  <si>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</si>
  <si>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</si>
  <si>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</si>
  <si>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</si>
  <si>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</si>
  <si>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</si>
  <si>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</si>
  <si>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</si>
  <si>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</si>
  <si>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</si>
  <si>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</si>
  <si>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</si>
  <si>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</si>
  <si>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</si>
  <si>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</si>
  <si>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</si>
  <si>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</si>
  <si>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</si>
  <si>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</si>
  <si>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</si>
  <si>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</si>
  <si>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</si>
  <si>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</si>
  <si>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</si>
  <si>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</si>
  <si>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</si>
  <si>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</si>
  <si>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</si>
  <si>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</si>
  <si>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</si>
  <si>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</si>
  <si>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</si>
  <si>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</si>
  <si>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</si>
  <si>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</si>
  <si>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</si>
  <si>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</si>
  <si>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</si>
  <si>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</si>
  <si>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</si>
  <si>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</si>
  <si>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</si>
  <si>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</si>
  <si>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</si>
  <si>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</si>
  <si>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</si>
  <si>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</si>
  <si>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</si>
  <si>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</si>
  <si>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</si>
  <si>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</si>
  <si>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</si>
  <si>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</si>
  <si>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</si>
  <si>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</si>
  <si>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</si>
  <si>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</si>
  <si>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</si>
  <si>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</si>
  <si>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</si>
  <si>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</si>
  <si>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</si>
  <si>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</si>
  <si>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</si>
  <si>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</si>
  <si>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</si>
  <si>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</si>
  <si>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</si>
  <si>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</si>
  <si>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</si>
  <si>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</si>
  <si>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</si>
  <si>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</si>
  <si>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</si>
  <si>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</si>
  <si>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</si>
  <si>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</si>
  <si>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</si>
  <si>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</si>
  <si>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</si>
  <si>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</si>
  <si>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</si>
  <si>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</si>
  <si>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</si>
  <si>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</si>
  <si>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</si>
  <si>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</si>
  <si>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</si>
  <si>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</si>
  <si>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</si>
  <si>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</si>
  <si>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</si>
  <si>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</si>
  <si>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</si>
  <si>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</si>
  <si>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</si>
  <si>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</si>
  <si>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</si>
  <si>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</si>
  <si>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</si>
  <si>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</si>
  <si>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</si>
  <si>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</si>
  <si>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</si>
  <si>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</si>
  <si>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</si>
  <si>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</si>
  <si>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</si>
  <si>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</si>
  <si>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</si>
  <si>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</si>
  <si>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</si>
  <si>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</si>
  <si>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</si>
  <si>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</si>
  <si>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</si>
  <si>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</si>
  <si>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</si>
  <si>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</si>
  <si>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</si>
  <si>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</si>
  <si>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</si>
  <si>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</si>
  <si>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</si>
  <si>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</si>
  <si>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</si>
  <si>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</si>
  <si>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</si>
  <si>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</si>
  <si>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</si>
  <si>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</si>
  <si>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</si>
  <si>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</si>
  <si>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</si>
  <si>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</si>
  <si>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</si>
  <si>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</si>
  <si>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</si>
  <si>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</si>
  <si>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</si>
  <si>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</si>
  <si>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</si>
  <si>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</si>
  <si>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</si>
  <si>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</si>
  <si>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</si>
  <si>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</si>
  <si>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</si>
  <si>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</si>
  <si>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</si>
  <si>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</si>
  <si>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</si>
  <si>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</si>
  <si>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</si>
  <si>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</si>
  <si>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</si>
  <si>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</si>
  <si>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</si>
  <si>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</si>
  <si>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</si>
  <si>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</si>
  <si>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</si>
  <si>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</si>
  <si>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</si>
  <si>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</si>
  <si>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</si>
  <si>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</si>
  <si>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</si>
  <si>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</si>
  <si>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</si>
  <si>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</si>
  <si>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</si>
  <si>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</si>
  <si>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</si>
  <si>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</si>
  <si>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</si>
  <si>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</si>
  <si>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</si>
  <si>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</si>
  <si>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</si>
  <si>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</si>
  <si>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</si>
  <si>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</si>
  <si>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</si>
  <si>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</si>
  <si>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</si>
  <si>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</si>
  <si>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</si>
  <si>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</si>
  <si>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</si>
  <si>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</si>
  <si>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</si>
  <si>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</si>
  <si>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</si>
  <si>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</si>
  <si>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</si>
  <si>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</si>
  <si>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</si>
  <si>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</si>
  <si>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</si>
  <si>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</si>
  <si>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</si>
  <si>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</si>
  <si>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</si>
  <si>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</si>
  <si>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</si>
  <si>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</si>
  <si>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</si>
  <si>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</si>
  <si>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</si>
  <si>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</si>
  <si>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</si>
  <si>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</si>
  <si>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</si>
  <si>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</si>
  <si>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</si>
  <si>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</si>
  <si>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</si>
  <si>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</si>
  <si>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</si>
  <si>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</si>
  <si>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</si>
  <si>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</si>
  <si>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</si>
  <si>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</si>
  <si>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</si>
  <si>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</si>
  <si>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</si>
  <si>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</si>
  <si>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</si>
  <si>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</si>
  <si>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</si>
  <si>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</si>
  <si>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</si>
  <si>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</si>
  <si>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</si>
  <si>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</si>
  <si>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</si>
  <si>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</si>
  <si>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</si>
  <si>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</si>
  <si>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</si>
  <si>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</si>
  <si>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</si>
  <si>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</si>
  <si>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</si>
  <si>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</si>
  <si>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</si>
  <si>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</si>
  <si>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</si>
  <si>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</si>
  <si>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</si>
  <si>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</si>
  <si>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</si>
  <si>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</si>
  <si>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</si>
  <si>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</si>
  <si>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</si>
  <si>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</si>
  <si>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</si>
  <si>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</si>
  <si>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</si>
  <si>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</si>
  <si>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</si>
  <si>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</si>
  <si>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</si>
  <si>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</si>
  <si>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</si>
  <si>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</si>
  <si>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</si>
  <si>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</si>
  <si>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</si>
  <si>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</si>
  <si>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</si>
  <si>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</si>
  <si>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</si>
  <si>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</si>
  <si>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</si>
  <si>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</si>
  <si>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</si>
  <si>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</si>
  <si>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</si>
  <si>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</si>
  <si>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</si>
  <si>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</si>
  <si>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</si>
  <si>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</si>
  <si>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</si>
  <si>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</si>
  <si>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</si>
  <si>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</si>
  <si>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</si>
  <si>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</si>
  <si>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</si>
  <si>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</si>
  <si>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</si>
  <si>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</si>
  <si>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</si>
  <si>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</si>
  <si>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</si>
  <si>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</si>
  <si>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</si>
  <si>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</si>
  <si>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</si>
  <si>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</si>
  <si>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</si>
  <si>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</si>
  <si>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</si>
  <si>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</si>
  <si>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</si>
  <si>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</si>
  <si>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</si>
  <si>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</si>
  <si>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</si>
  <si>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</si>
  <si>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</si>
  <si>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</si>
  <si>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</si>
  <si>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</si>
  <si>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</si>
  <si>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</si>
  <si>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</si>
  <si>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</si>
  <si>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</si>
  <si>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</si>
  <si>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</si>
  <si>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</si>
  <si>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</si>
  <si>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</si>
  <si>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</si>
  <si>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</si>
  <si>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</si>
  <si>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</si>
  <si>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</si>
  <si>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</si>
  <si>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</si>
  <si>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</si>
  <si>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</si>
  <si>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</si>
  <si>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</si>
  <si>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</si>
  <si>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</si>
  <si>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</si>
  <si>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</si>
  <si>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</si>
  <si>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</si>
  <si>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</si>
  <si>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</si>
  <si>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</si>
  <si>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</si>
  <si>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</si>
  <si>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</si>
  <si>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</si>
  <si>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</si>
  <si>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</si>
  <si>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</si>
  <si>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</si>
  <si>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</si>
  <si>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</si>
  <si>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</si>
  <si>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</si>
  <si>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</si>
  <si>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</si>
  <si>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</si>
  <si>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</si>
  <si>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</si>
  <si>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</si>
  <si>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</si>
  <si>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</si>
  <si>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</si>
  <si>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</si>
  <si>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</si>
  <si>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</si>
  <si>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</si>
  <si>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</si>
  <si>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</si>
  <si>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</si>
  <si>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</si>
  <si>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</si>
  <si>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</si>
  <si>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</si>
  <si>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</si>
  <si>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</si>
  <si>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</si>
  <si>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</si>
  <si>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</si>
  <si>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</si>
  <si>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</si>
  <si>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</si>
  <si>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</si>
  <si>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</si>
  <si>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</si>
  <si>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</si>
  <si>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</si>
  <si>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</si>
  <si>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</si>
  <si>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</si>
  <si>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</si>
  <si>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</si>
  <si>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</si>
  <si>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</si>
  <si>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</si>
  <si>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</si>
  <si>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</si>
  <si>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</si>
  <si>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</si>
  <si>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</si>
  <si>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</si>
  <si>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</si>
  <si>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</si>
  <si>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</si>
  <si>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</si>
  <si>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</si>
  <si>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</si>
  <si>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</si>
  <si>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</si>
  <si>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</si>
  <si>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</si>
  <si>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</si>
  <si>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</si>
  <si>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</si>
  <si>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</si>
  <si>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</si>
  <si>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</si>
  <si>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</si>
  <si>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</si>
  <si>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</si>
  <si>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</si>
  <si>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</si>
  <si>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</si>
  <si>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</si>
  <si>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</si>
  <si>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</si>
  <si>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</si>
  <si>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</si>
  <si>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</si>
  <si>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</si>
  <si>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</si>
  <si>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</si>
  <si>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</si>
  <si>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</si>
  <si>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</si>
  <si>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</si>
  <si>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</si>
  <si>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</si>
  <si>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</si>
  <si>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</si>
  <si>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</si>
  <si>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</si>
  <si>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</si>
  <si>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</si>
  <si>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</si>
  <si>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</si>
  <si>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</si>
  <si>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</si>
  <si>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</si>
  <si>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</si>
  <si>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</si>
  <si>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</si>
  <si>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</si>
  <si>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</si>
  <si>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</si>
  <si>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</si>
  <si>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</si>
  <si>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</si>
  <si>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</si>
  <si>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</si>
  <si>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</si>
  <si>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</si>
  <si>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</si>
  <si>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</si>
  <si>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</si>
  <si>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</si>
  <si>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</si>
  <si>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</si>
  <si>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</si>
  <si>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</si>
  <si>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</si>
  <si>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</si>
  <si>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</si>
  <si>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</si>
  <si>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</si>
  <si>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</si>
  <si>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</si>
  <si>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</si>
  <si>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</si>
  <si>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</si>
  <si>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</si>
  <si>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</si>
  <si>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</si>
  <si>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</si>
  <si>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</si>
  <si>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</si>
  <si>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</si>
  <si>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</si>
  <si>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</si>
  <si>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</si>
  <si>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</si>
  <si>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</si>
  <si>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</si>
  <si>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</si>
  <si>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</si>
  <si>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</si>
  <si>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</si>
  <si>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</si>
  <si>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</si>
  <si>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</si>
  <si>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</si>
  <si>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</si>
  <si>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</si>
  <si>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</si>
  <si>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</si>
  <si>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</si>
  <si>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</si>
  <si>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</si>
  <si>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</si>
  <si>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</si>
  <si>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</si>
  <si>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</si>
  <si>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</si>
  <si>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</si>
  <si>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</si>
  <si>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</si>
  <si>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</si>
  <si>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</si>
  <si>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</si>
  <si>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</si>
  <si>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</si>
  <si>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</si>
  <si>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</si>
  <si>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</si>
  <si>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</si>
  <si>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</si>
  <si>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</si>
  <si>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</si>
  <si>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</si>
  <si>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</si>
  <si>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</si>
  <si>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</si>
  <si>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</si>
  <si>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</si>
  <si>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</si>
  <si>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</si>
  <si>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</si>
  <si>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</si>
  <si>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</si>
  <si>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</si>
  <si>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</si>
  <si>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</si>
  <si>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</si>
  <si>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</si>
  <si>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</si>
  <si>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</si>
  <si>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</si>
  <si>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</si>
  <si>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</si>
  <si>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</si>
  <si>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</si>
  <si>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</si>
  <si>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</si>
  <si>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</si>
  <si>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</si>
  <si>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</si>
  <si>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</si>
  <si>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</si>
  <si>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</si>
  <si>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</si>
  <si>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</si>
  <si>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</si>
  <si>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</si>
  <si>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</si>
  <si>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</si>
  <si>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</si>
  <si>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</si>
  <si>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</si>
  <si>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</si>
  <si>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</si>
  <si>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</si>
  <si>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</si>
  <si>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</si>
  <si>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</si>
  <si>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</si>
  <si>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</si>
  <si>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</si>
  <si>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</si>
  <si>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</si>
  <si>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</si>
  <si>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</si>
  <si>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</si>
  <si>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</si>
  <si>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</si>
  <si>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</si>
  <si>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</si>
  <si>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</si>
  <si>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</si>
  <si>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</si>
  <si>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</si>
  <si>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</si>
  <si>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</si>
  <si>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</si>
  <si>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</si>
  <si>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</si>
  <si>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</si>
  <si>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</si>
  <si>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</si>
  <si>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</si>
  <si>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</si>
  <si>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</si>
  <si>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</si>
  <si>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</si>
  <si>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</si>
  <si>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</si>
  <si>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</si>
  <si>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</si>
  <si>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</si>
  <si>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</si>
  <si>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</si>
  <si>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</si>
  <si>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</si>
  <si>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</si>
  <si>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</si>
  <si>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</si>
  <si>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</si>
  <si>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</si>
  <si>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</si>
  <si>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</si>
  <si>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</si>
  <si>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</si>
  <si>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</si>
  <si>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</si>
  <si>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</si>
  <si>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</si>
  <si>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</si>
  <si>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</si>
  <si>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</si>
  <si>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</si>
  <si>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</si>
  <si>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</si>
  <si>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</si>
  <si>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</si>
  <si>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</si>
  <si>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</si>
  <si>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</si>
  <si>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</si>
  <si>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</si>
  <si>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</si>
  <si>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</si>
  <si>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</si>
  <si>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</si>
  <si>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</si>
  <si>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</si>
  <si>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</si>
  <si>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</si>
  <si>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</si>
  <si>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</si>
  <si>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</si>
  <si>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</si>
  <si>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</si>
  <si>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</si>
  <si>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</si>
  <si>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</si>
  <si>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</si>
  <si>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</si>
  <si>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</si>
  <si>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</si>
  <si>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</si>
  <si>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</si>
  <si>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</si>
  <si>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</si>
  <si>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</si>
  <si>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</si>
  <si>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</si>
  <si>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</si>
  <si>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</si>
  <si>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</si>
  <si>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</si>
  <si>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</si>
  <si>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</si>
  <si>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</si>
  <si>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</si>
  <si>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</si>
  <si>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</si>
  <si>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</si>
  <si>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</si>
  <si>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</si>
  <si>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</si>
  <si>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</si>
  <si>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</si>
  <si>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</si>
  <si>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</si>
  <si>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</si>
  <si>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</si>
  <si>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</si>
  <si>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</si>
  <si>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</si>
  <si>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</si>
  <si>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</si>
  <si>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</si>
  <si>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</si>
  <si>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</si>
  <si>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</si>
  <si>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</si>
  <si>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</si>
  <si>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</si>
  <si>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</si>
  <si>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</si>
  <si>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</si>
  <si>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</si>
  <si>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</si>
  <si>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</si>
  <si>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</si>
  <si>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</si>
  <si>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</si>
  <si>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</si>
  <si>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</si>
  <si>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</si>
  <si>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</si>
  <si>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</si>
  <si>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</si>
  <si>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</si>
  <si>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</si>
  <si>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</si>
  <si>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</si>
  <si>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</si>
  <si>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</si>
  <si>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</si>
  <si>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</si>
  <si>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</si>
  <si>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</si>
  <si>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</si>
  <si>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</si>
  <si>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</si>
  <si>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</si>
  <si>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</si>
  <si>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</si>
  <si>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</si>
  <si>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</si>
  <si>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</si>
  <si>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</si>
  <si>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</si>
  <si>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</si>
  <si>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</si>
  <si>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</si>
  <si>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</si>
  <si>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</si>
  <si>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</si>
  <si>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</si>
  <si>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</si>
  <si>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</si>
  <si>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</si>
  <si>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</si>
  <si>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</si>
  <si>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</si>
  <si>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</si>
  <si>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</si>
  <si>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</si>
  <si>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</si>
  <si>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</si>
  <si>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</si>
  <si>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</si>
  <si>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</si>
  <si>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</si>
  <si>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</si>
  <si>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</si>
  <si>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</si>
  <si>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</si>
  <si>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</si>
  <si>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</si>
  <si>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</si>
  <si>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</si>
  <si>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</si>
  <si>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</si>
  <si>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</si>
  <si>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</si>
  <si>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</si>
  <si>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</si>
  <si>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</si>
  <si>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</si>
  <si>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</si>
  <si>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</si>
  <si>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</si>
  <si>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</si>
  <si>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</si>
  <si>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</si>
  <si>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</si>
  <si>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</si>
  <si>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</si>
  <si>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</si>
  <si>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</si>
  <si>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</si>
  <si>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</si>
  <si>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</si>
  <si>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</si>
  <si>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</si>
  <si>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</si>
  <si>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</si>
  <si>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</si>
  <si>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</si>
  <si>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</si>
  <si>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</si>
  <si>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</si>
  <si>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</si>
  <si>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</si>
  <si>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</si>
  <si>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</si>
  <si>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</si>
  <si>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</si>
  <si>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</si>
  <si>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</si>
  <si>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</si>
  <si>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</si>
  <si>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</si>
  <si>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</si>
  <si>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</si>
  <si>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</si>
  <si>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</si>
  <si>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</si>
  <si>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</si>
  <si>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</si>
  <si>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</si>
  <si>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</si>
  <si>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</si>
  <si>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</si>
  <si>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</si>
  <si>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</si>
  <si>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</si>
  <si>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</si>
  <si>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</si>
  <si>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</si>
  <si>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</si>
  <si>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</si>
  <si>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</si>
  <si>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</si>
  <si>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</si>
  <si>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</si>
  <si>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</si>
  <si>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</si>
  <si>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</si>
  <si>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</si>
  <si>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</si>
  <si>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</si>
  <si>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</si>
  <si>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</si>
  <si>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</si>
  <si>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</si>
  <si>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</si>
  <si>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</si>
  <si>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</si>
  <si>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</si>
  <si>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</si>
  <si>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</si>
  <si>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</si>
  <si>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</si>
  <si>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</si>
  <si>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</si>
  <si>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</si>
  <si>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</si>
  <si>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</si>
  <si>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</si>
  <si>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</si>
  <si>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</si>
  <si>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</si>
  <si>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</si>
  <si>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</si>
  <si>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</si>
  <si>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</si>
  <si>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</si>
  <si>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</si>
  <si>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</si>
  <si>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</si>
  <si>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</si>
  <si>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</si>
  <si>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</si>
  <si>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</si>
  <si>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</si>
  <si>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</si>
  <si>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</si>
  <si>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</si>
  <si>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</si>
  <si>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</si>
  <si>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</si>
  <si>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</si>
  <si>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</si>
  <si>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</si>
  <si>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</si>
  <si>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</si>
  <si>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</si>
  <si>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</si>
  <si>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</si>
  <si>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</si>
  <si>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</si>
  <si>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</si>
  <si>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</si>
  <si>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</si>
  <si>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</si>
  <si>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</si>
  <si>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</si>
  <si>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</si>
  <si>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</si>
  <si>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</si>
  <si>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</si>
  <si>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</si>
  <si>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</si>
  <si>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</si>
  <si>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</si>
  <si>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</si>
  <si>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</si>
  <si>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</si>
  <si>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</si>
  <si>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</si>
  <si>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</si>
  <si>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</si>
  <si>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</si>
  <si>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</si>
  <si>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</si>
  <si>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</si>
  <si>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</si>
  <si>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</si>
  <si>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</si>
  <si>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</si>
  <si>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</si>
  <si>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</si>
  <si>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</si>
  <si>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</si>
  <si>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</si>
  <si>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</si>
  <si>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</si>
  <si>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</si>
  <si>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</si>
  <si>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</si>
  <si>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</si>
  <si>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</si>
  <si>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</si>
  <si>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</si>
  <si>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</si>
  <si>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</si>
  <si>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</si>
  <si>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</si>
  <si>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</si>
  <si>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</si>
  <si>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</si>
  <si>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</si>
  <si>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</si>
  <si>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</si>
  <si>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</si>
  <si>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</si>
  <si>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</si>
  <si>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</si>
  <si>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</si>
  <si>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</si>
  <si>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</si>
  <si>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</si>
  <si>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</si>
  <si>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</si>
  <si>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</si>
  <si>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</si>
  <si>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</si>
  <si>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</si>
  <si>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</si>
  <si>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</si>
  <si>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</si>
  <si>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</si>
  <si>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</si>
  <si>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</si>
  <si>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</si>
  <si>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</si>
  <si>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</si>
  <si>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</si>
  <si>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</si>
  <si>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</si>
  <si>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</si>
  <si>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</si>
  <si>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</si>
  <si>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</si>
  <si>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</si>
  <si>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</si>
  <si>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</si>
  <si>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</si>
  <si>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</si>
  <si>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</si>
  <si>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</si>
  <si>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</si>
  <si>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</si>
  <si>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</si>
  <si>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</si>
  <si>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</si>
  <si>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</si>
  <si>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</si>
  <si>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</si>
  <si>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</si>
  <si>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</si>
  <si>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</si>
  <si>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</si>
  <si>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</si>
  <si>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</si>
  <si>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</si>
  <si>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</si>
  <si>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</si>
  <si>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</si>
  <si>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</si>
  <si>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</si>
  <si>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</si>
  <si>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</si>
  <si>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</si>
  <si>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</si>
  <si>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</si>
  <si>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</si>
  <si>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</si>
  <si>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</si>
  <si>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</si>
  <si>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</si>
  <si>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</si>
  <si>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</si>
  <si>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</si>
  <si>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</si>
  <si>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</si>
  <si>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</si>
  <si>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</si>
  <si>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</si>
  <si>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</si>
  <si>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</si>
  <si>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</si>
  <si>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</si>
  <si>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</si>
  <si>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</si>
  <si>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</si>
  <si>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</si>
  <si>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</si>
  <si>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</si>
  <si>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</si>
  <si>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</si>
  <si>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</si>
  <si>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</si>
  <si>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</si>
  <si>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</si>
  <si>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</si>
  <si>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</si>
  <si>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</si>
  <si>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</si>
  <si>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</si>
  <si>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</si>
  <si>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</si>
  <si>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</si>
  <si>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</si>
  <si>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</si>
  <si>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</si>
  <si>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</si>
  <si>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</si>
  <si>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</si>
  <si>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</si>
  <si>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</si>
  <si>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</si>
  <si>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</si>
  <si>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</si>
  <si>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</si>
  <si>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</si>
  <si>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</si>
  <si>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</si>
  <si>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</si>
  <si>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</si>
  <si>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</si>
  <si>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</si>
  <si>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</si>
  <si>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</si>
  <si>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</si>
  <si>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</si>
  <si>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</si>
  <si>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</si>
  <si>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</si>
  <si>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</si>
  <si>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</si>
  <si>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</si>
  <si>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</si>
  <si>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</si>
  <si>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</si>
  <si>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</si>
  <si>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</si>
  <si>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</si>
  <si>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</si>
  <si>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</si>
  <si>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</si>
  <si>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</si>
  <si>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</si>
  <si>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</si>
  <si>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</si>
  <si>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</si>
  <si>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</si>
  <si>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</si>
  <si>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</si>
  <si>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</si>
  <si>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</si>
  <si>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</si>
  <si>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</si>
  <si>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</si>
  <si>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</si>
  <si>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</si>
  <si>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</si>
  <si>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</si>
  <si>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</si>
  <si>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</si>
  <si>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</si>
  <si>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</si>
  <si>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</si>
  <si>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</si>
  <si>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</si>
  <si>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</si>
  <si>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</si>
  <si>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</si>
  <si>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</si>
  <si>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</si>
  <si>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</si>
  <si>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</si>
  <si>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</si>
  <si>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</si>
  <si>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</si>
  <si>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</si>
  <si>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</si>
  <si>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</si>
  <si>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</si>
  <si>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</si>
  <si>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</si>
  <si>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</si>
  <si>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</si>
  <si>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</si>
  <si>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</si>
  <si>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</si>
  <si>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</si>
  <si>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</si>
  <si>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</si>
  <si>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</si>
  <si>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</si>
  <si>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</si>
  <si>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</si>
  <si>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</si>
  <si>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</si>
  <si>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</si>
  <si>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</si>
  <si>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</si>
  <si>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</si>
  <si>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</si>
  <si>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</si>
  <si>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</si>
  <si>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</si>
  <si>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</si>
  <si>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</si>
  <si>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</si>
  <si>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</si>
  <si>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</si>
  <si>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</si>
  <si>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</si>
  <si>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</si>
  <si>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</si>
  <si>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</si>
  <si>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</si>
  <si>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</si>
  <si>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</si>
  <si>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</si>
  <si>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</si>
  <si>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</si>
  <si>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</si>
  <si>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</si>
  <si>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</si>
  <si>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</si>
  <si>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</si>
  <si>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</si>
  <si>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</si>
  <si>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</si>
  <si>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</si>
  <si>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</si>
  <si>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</si>
  <si>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</si>
  <si>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</si>
  <si>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</si>
  <si>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</si>
  <si>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</si>
  <si>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</si>
  <si>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</si>
  <si>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</si>
  <si>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</si>
  <si>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</si>
  <si>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</si>
  <si>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</si>
  <si>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</si>
  <si>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</si>
  <si>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</si>
  <si>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</si>
  <si>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</si>
  <si>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</si>
  <si>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</si>
  <si>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</si>
  <si>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</si>
  <si>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</si>
  <si>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</si>
  <si>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</si>
  <si>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</si>
  <si>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</si>
  <si>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</si>
  <si>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</si>
  <si>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</si>
  <si>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</si>
  <si>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</si>
  <si>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</si>
  <si>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</si>
  <si>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</si>
  <si>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</si>
  <si>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</si>
  <si>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</si>
  <si>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</si>
  <si>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</si>
  <si>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</si>
  <si>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</si>
  <si>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</si>
  <si>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</si>
  <si>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</si>
  <si>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</si>
  <si>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</si>
  <si>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</si>
  <si>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</si>
  <si>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</si>
  <si>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</si>
  <si>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</si>
  <si>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</si>
  <si>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</si>
  <si>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</si>
  <si>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</si>
  <si>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</si>
  <si>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</si>
  <si>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</si>
  <si>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</si>
  <si>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</si>
  <si>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</si>
  <si>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</si>
  <si>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</si>
  <si>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</si>
  <si>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</si>
  <si>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</si>
  <si>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</si>
  <si>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</si>
  <si>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</si>
  <si>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</si>
  <si>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</si>
  <si>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</si>
  <si>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</si>
  <si>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</si>
  <si>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</si>
  <si>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</si>
  <si>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</si>
  <si>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</si>
  <si>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</si>
  <si>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</si>
  <si>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</si>
  <si>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</si>
  <si>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</si>
  <si>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</si>
  <si>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</si>
  <si>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</si>
  <si>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</si>
  <si>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</si>
  <si>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</si>
  <si>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</si>
  <si>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</si>
  <si>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</si>
  <si>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</si>
  <si>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</si>
  <si>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</si>
  <si>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</si>
  <si>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</si>
  <si>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</si>
  <si>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</si>
  <si>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</si>
  <si>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</si>
  <si>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</si>
  <si>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</si>
  <si>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</si>
  <si>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</si>
  <si>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</si>
  <si>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</si>
  <si>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</si>
  <si>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</si>
  <si>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</si>
  <si>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</si>
  <si>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</si>
  <si>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</si>
  <si>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</si>
  <si>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</si>
  <si>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</si>
  <si>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</si>
  <si>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</si>
  <si>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</si>
  <si>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</si>
  <si>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</si>
  <si>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</si>
  <si>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</si>
  <si>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</si>
  <si>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</si>
  <si>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</si>
  <si>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</si>
  <si>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</si>
  <si>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</si>
  <si>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</si>
  <si>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</si>
  <si>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</si>
  <si>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</si>
  <si>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</si>
  <si>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</si>
  <si>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</si>
  <si>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</si>
  <si>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</si>
  <si>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</si>
  <si>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</si>
  <si>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</si>
  <si>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</si>
  <si>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</si>
  <si>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</si>
  <si>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</si>
  <si>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</si>
  <si>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</si>
  <si>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</si>
  <si>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</si>
  <si>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</si>
  <si>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</si>
  <si>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</si>
  <si>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</si>
  <si>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</si>
  <si>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</si>
  <si>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</si>
  <si>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</si>
  <si>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</si>
  <si>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</si>
  <si>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</si>
  <si>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</si>
  <si>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</si>
  <si>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</si>
  <si>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</si>
  <si>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</si>
  <si>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</si>
  <si>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</si>
  <si>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</si>
  <si>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</si>
  <si>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</si>
  <si>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</si>
  <si>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</si>
  <si>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</si>
  <si>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</si>
  <si>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</si>
  <si>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</si>
  <si>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</si>
  <si>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</si>
  <si>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</si>
  <si>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</si>
  <si>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</si>
  <si>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</si>
  <si>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</si>
  <si>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</si>
  <si>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</si>
  <si>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</si>
  <si>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</si>
  <si>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</si>
  <si>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</si>
  <si>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</si>
  <si>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</si>
  <si>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</si>
  <si>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</si>
  <si>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</si>
  <si>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</si>
  <si>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</si>
  <si>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</si>
  <si>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</si>
  <si>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</si>
  <si>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</si>
  <si>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</si>
  <si>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</si>
  <si>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</si>
  <si>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</si>
  <si>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</si>
  <si>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</si>
  <si>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</si>
  <si>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</si>
  <si>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</si>
  <si>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</si>
  <si>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</si>
  <si>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</si>
  <si>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</si>
  <si>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</si>
  <si>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</si>
  <si>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</si>
  <si>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</si>
  <si>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</si>
  <si>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</si>
  <si>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</si>
  <si>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</si>
  <si>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</si>
  <si>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</si>
  <si>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</si>
  <si>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</si>
  <si>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</si>
  <si>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</si>
  <si>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</si>
  <si>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</si>
  <si>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</si>
  <si>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</si>
  <si>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</si>
  <si>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</si>
  <si>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</si>
  <si>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</si>
  <si>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</si>
  <si>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</si>
  <si>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</si>
  <si>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</si>
  <si>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</si>
  <si>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</si>
  <si>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</si>
  <si>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</si>
  <si>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</si>
  <si>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</si>
  <si>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</si>
  <si>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</si>
  <si>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</si>
  <si>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</si>
  <si>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</si>
  <si>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</si>
  <si>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</si>
  <si>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</si>
  <si>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</si>
  <si>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</si>
  <si>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</si>
  <si>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</si>
  <si>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</si>
  <si>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</si>
  <si>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</si>
  <si>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</si>
  <si>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</si>
  <si>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</si>
  <si>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</si>
  <si>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</si>
  <si>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</si>
  <si>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</si>
  <si>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</si>
  <si>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</si>
  <si>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</si>
  <si>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</si>
  <si>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</si>
  <si>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</si>
  <si>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</si>
  <si>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</si>
  <si>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</si>
  <si>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</si>
  <si>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</si>
  <si>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</si>
  <si>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</si>
  <si>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</si>
  <si>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</si>
  <si>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</si>
  <si>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</si>
  <si>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</si>
  <si>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</si>
  <si>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</si>
  <si>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</si>
  <si>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</si>
  <si>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</si>
  <si>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</si>
  <si>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</si>
  <si>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</si>
  <si>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</si>
  <si>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</si>
  <si>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</si>
  <si>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</si>
  <si>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</si>
  <si>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</si>
  <si>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</si>
  <si>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</si>
  <si>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</si>
  <si>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</si>
  <si>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</si>
  <si>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</si>
  <si>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</si>
  <si>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</si>
  <si>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</si>
  <si>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</si>
  <si>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</si>
  <si>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</si>
  <si>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</si>
  <si>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</si>
  <si>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</si>
  <si>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</si>
  <si>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</si>
  <si>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</si>
  <si>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</si>
  <si>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</si>
  <si>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</si>
  <si>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</si>
  <si>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</si>
  <si>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</si>
  <si>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</si>
  <si>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</si>
  <si>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</si>
  <si>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</si>
  <si>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</si>
  <si>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</si>
  <si>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</si>
  <si>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</si>
  <si>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</si>
  <si>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</si>
  <si>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</si>
  <si>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</si>
  <si>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</si>
  <si>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</si>
  <si>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</si>
  <si>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</si>
  <si>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</si>
  <si>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</si>
  <si>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</si>
  <si>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</si>
  <si>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</si>
  <si>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</si>
  <si>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</si>
  <si>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</si>
  <si>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</si>
  <si>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</si>
  <si>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</si>
  <si>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</si>
  <si>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</si>
  <si>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</si>
  <si>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</si>
  <si>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</si>
  <si>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</si>
  <si>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</si>
  <si>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</si>
  <si>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</si>
  <si>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</si>
  <si>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</si>
  <si>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</si>
  <si>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</si>
  <si>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</si>
  <si>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</si>
  <si>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</si>
  <si>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</si>
  <si>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</si>
  <si>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</si>
  <si>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</si>
  <si>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</si>
  <si>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</si>
  <si>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</si>
  <si>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</si>
  <si>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</si>
  <si>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</si>
  <si>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</si>
  <si>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</si>
  <si>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</si>
  <si>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</si>
  <si>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</si>
  <si>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</si>
  <si>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</si>
  <si>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</si>
  <si>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</si>
  <si>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</si>
  <si>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</si>
  <si>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</si>
  <si>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</si>
  <si>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</si>
  <si>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</si>
  <si>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</si>
  <si>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</si>
  <si>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</si>
  <si>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</si>
  <si>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</si>
  <si>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</si>
  <si>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</si>
  <si>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</si>
  <si>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</si>
  <si>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</si>
  <si>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</si>
  <si>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</si>
  <si>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</si>
  <si>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</si>
  <si>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</si>
  <si>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</si>
  <si>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</si>
  <si>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</si>
  <si>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</si>
  <si>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</si>
  <si>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</si>
  <si>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</si>
  <si>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</si>
  <si>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</si>
  <si>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</si>
  <si>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</si>
  <si>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</si>
  <si>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</si>
  <si>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</si>
  <si>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</si>
  <si>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</si>
  <si>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</si>
  <si>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</si>
  <si>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</si>
  <si>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</si>
  <si>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</si>
  <si>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</si>
  <si>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</si>
  <si>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</si>
  <si>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</si>
  <si>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</si>
  <si>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</si>
  <si>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</si>
  <si>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</si>
  <si>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</si>
  <si>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</si>
  <si>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</si>
  <si>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</si>
  <si>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</si>
  <si>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</si>
  <si>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</si>
  <si>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</si>
  <si>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</si>
  <si>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</si>
  <si>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</si>
  <si>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</si>
  <si>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</si>
  <si>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</si>
  <si>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</si>
  <si>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</si>
  <si>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</si>
  <si>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</si>
  <si>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</si>
  <si>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</si>
  <si>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</si>
  <si>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</si>
  <si>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</si>
  <si>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</si>
  <si>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</si>
  <si>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</si>
  <si>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</si>
  <si>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</si>
  <si>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</si>
  <si>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</si>
  <si>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</si>
  <si>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</si>
  <si>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</si>
  <si>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</si>
  <si>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</si>
  <si>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</si>
  <si>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</si>
  <si>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</si>
  <si>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</si>
  <si>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</si>
  <si>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</si>
  <si>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</si>
  <si>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</si>
  <si>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</si>
  <si>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</si>
  <si>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</si>
  <si>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</si>
  <si>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</si>
  <si>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</si>
  <si>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</si>
  <si>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</si>
  <si>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</si>
  <si>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</si>
  <si>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</si>
  <si>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</si>
  <si>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</si>
  <si>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</si>
  <si>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</si>
  <si>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</si>
  <si>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</si>
  <si>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</si>
  <si>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</si>
  <si>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</si>
  <si>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</si>
  <si>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</si>
  <si>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</si>
  <si>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</si>
  <si>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</si>
  <si>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</si>
  <si>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</si>
  <si>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</si>
  <si>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</si>
  <si>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</si>
  <si>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</si>
  <si>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</si>
  <si>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</si>
  <si>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</si>
  <si>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</si>
  <si>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</si>
  <si>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</si>
  <si>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</si>
  <si>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</si>
  <si>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</si>
  <si>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</si>
  <si>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</si>
  <si>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</si>
  <si>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</si>
  <si>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</si>
  <si>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</si>
  <si>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</si>
  <si>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</si>
  <si>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</si>
  <si>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</si>
  <si>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</si>
  <si>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</si>
  <si>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</si>
  <si>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</si>
  <si>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</si>
  <si>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</si>
  <si>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</si>
  <si>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</si>
  <si>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</si>
  <si>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</si>
  <si>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</si>
  <si>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</si>
  <si>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</si>
  <si>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</si>
  <si>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</si>
  <si>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</si>
  <si>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</si>
  <si>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</si>
  <si>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</si>
  <si>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</si>
  <si>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</si>
  <si>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</si>
  <si>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</si>
  <si>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</si>
  <si>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</si>
  <si>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</si>
  <si>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</si>
  <si>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</si>
  <si>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</si>
  <si>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</si>
  <si>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</si>
  <si>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</si>
  <si>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</si>
  <si>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</si>
  <si>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</si>
  <si>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</si>
  <si>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</si>
  <si>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</si>
  <si>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</si>
  <si>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</si>
  <si>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</si>
  <si>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</si>
  <si>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</si>
  <si>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</si>
  <si>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</si>
  <si>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</si>
  <si>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</si>
  <si>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</si>
  <si>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</si>
  <si>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</si>
  <si>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</si>
  <si>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</si>
  <si>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</si>
  <si>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</si>
  <si>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</si>
  <si>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</si>
  <si>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</si>
  <si>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</si>
  <si>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</si>
  <si>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</si>
  <si>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</si>
  <si>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</si>
  <si>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</si>
  <si>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</si>
  <si>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</si>
  <si>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</si>
  <si>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</si>
  <si>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</si>
  <si>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</si>
  <si>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</si>
  <si>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</si>
  <si>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</si>
  <si>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</si>
  <si>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</si>
  <si>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</si>
  <si>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</si>
  <si>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</si>
  <si>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</si>
  <si>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</si>
  <si>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</si>
  <si>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</si>
  <si>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</si>
  <si>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</si>
  <si>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</si>
  <si>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</si>
  <si>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</si>
  <si>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</si>
  <si>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</si>
  <si>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</si>
  <si>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</si>
  <si>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</si>
  <si>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</si>
  <si>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</si>
  <si>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</si>
  <si>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</si>
  <si>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</si>
  <si>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</si>
  <si>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</si>
  <si>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</si>
  <si>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</si>
  <si>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</si>
  <si>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</si>
  <si>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</si>
  <si>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</si>
  <si>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</si>
  <si>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</si>
  <si>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</si>
  <si>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</si>
  <si>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</si>
  <si>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</si>
  <si>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</si>
  <si>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</si>
  <si>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</si>
  <si>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</si>
  <si>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</si>
  <si>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</si>
  <si>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</si>
  <si>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</si>
  <si>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</si>
  <si>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</si>
  <si>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</si>
  <si>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</si>
  <si>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</si>
  <si>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</si>
  <si>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</si>
  <si>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</si>
  <si>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</si>
  <si>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</si>
  <si>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</si>
  <si>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</si>
  <si>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</si>
  <si>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</si>
  <si>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</si>
  <si>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</si>
  <si>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</si>
  <si>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</si>
  <si>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</si>
  <si>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</si>
  <si>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</si>
  <si>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</si>
  <si>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</si>
  <si>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</si>
  <si>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</si>
  <si>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</si>
  <si>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</si>
  <si>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</si>
  <si>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</si>
  <si>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</si>
  <si>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</si>
  <si>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</si>
  <si>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</si>
  <si>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</si>
  <si>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</si>
  <si>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</si>
  <si>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</si>
  <si>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</si>
  <si>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</si>
  <si>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</si>
  <si>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</si>
  <si>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</si>
  <si>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</si>
  <si>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</si>
  <si>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</si>
  <si>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</si>
  <si>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</si>
  <si>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</si>
  <si>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</si>
  <si>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</si>
  <si>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</si>
  <si>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</si>
  <si>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</si>
  <si>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</si>
  <si>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</si>
  <si>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</si>
  <si>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</si>
  <si>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</si>
  <si>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</si>
  <si>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</si>
  <si>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</si>
  <si>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</si>
  <si>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</si>
  <si>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</si>
  <si>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</si>
  <si>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</si>
  <si>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</si>
  <si>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</si>
  <si>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</si>
  <si>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</si>
  <si>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</si>
  <si>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</si>
  <si>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</si>
  <si>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</si>
  <si>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</si>
  <si>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</si>
  <si>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</si>
  <si>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</si>
  <si>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</si>
  <si>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</si>
  <si>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</si>
  <si>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</si>
  <si>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</si>
  <si>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</si>
  <si>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</si>
  <si>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</si>
  <si>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</si>
  <si>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</si>
  <si>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</si>
  <si>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</si>
  <si>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</si>
  <si>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</si>
  <si>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</si>
  <si>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</si>
  <si>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</si>
  <si>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</si>
  <si>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</si>
  <si>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</si>
  <si>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</si>
  <si>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</si>
  <si>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</si>
  <si>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</si>
  <si>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</si>
  <si>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</si>
  <si>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</si>
  <si>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</si>
  <si>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</si>
  <si>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</si>
  <si>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</si>
  <si>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</si>
  <si>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</si>
  <si>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</si>
  <si>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</si>
  <si>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</si>
  <si>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</si>
  <si>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</si>
  <si>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</si>
  <si>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</si>
  <si>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</si>
  <si>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</si>
  <si>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</si>
  <si>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</si>
  <si>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</si>
  <si>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</si>
  <si>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</si>
  <si>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</si>
  <si>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</si>
  <si>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</si>
  <si>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</si>
  <si>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</si>
  <si>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</si>
  <si>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</si>
  <si>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</si>
  <si>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</si>
  <si>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</si>
  <si>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</si>
  <si>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</si>
  <si>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</si>
  <si>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</si>
  <si>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</si>
  <si>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</si>
  <si>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</si>
  <si>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</si>
  <si>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</si>
  <si>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</si>
  <si>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</si>
  <si>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</si>
  <si>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</si>
  <si>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</si>
  <si>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</si>
  <si>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</si>
  <si>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</si>
  <si>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</si>
  <si>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</si>
  <si>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</si>
  <si>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</si>
  <si>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</si>
  <si>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</si>
  <si>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</si>
  <si>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</si>
  <si>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</si>
  <si>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</si>
  <si>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</si>
  <si>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</si>
  <si>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</si>
  <si>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</si>
  <si>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</si>
  <si>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</si>
  <si>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</si>
  <si>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</si>
  <si>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</si>
  <si>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</si>
  <si>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</si>
  <si>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</si>
  <si>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</si>
  <si>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</si>
  <si>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</si>
  <si>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</si>
  <si>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</si>
  <si>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</si>
  <si>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</si>
  <si>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</si>
  <si>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</si>
  <si>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</si>
  <si>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</si>
  <si>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</si>
  <si>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</si>
  <si>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</si>
  <si>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</si>
  <si>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</si>
  <si>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</si>
  <si>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</si>
  <si>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</si>
  <si>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</si>
  <si>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</si>
  <si>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</si>
  <si>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</si>
  <si>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</si>
  <si>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</si>
  <si>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</si>
  <si>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</si>
  <si>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</si>
  <si>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</si>
  <si>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</si>
  <si>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</si>
  <si>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</si>
  <si>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</si>
  <si>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</si>
  <si>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</si>
  <si>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</si>
  <si>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</si>
  <si>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</si>
  <si>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</si>
  <si>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</si>
  <si>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</si>
  <si>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</si>
  <si>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</si>
  <si>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</si>
  <si>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</si>
  <si>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</si>
  <si>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</si>
  <si>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</si>
  <si>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</si>
  <si>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</si>
  <si>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</si>
  <si>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</si>
  <si>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</si>
  <si>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</si>
  <si>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</si>
  <si>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</si>
  <si>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</si>
  <si>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</si>
  <si>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</si>
  <si>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</si>
  <si>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</si>
  <si>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</si>
  <si>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</si>
  <si>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</si>
  <si>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</si>
  <si>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</si>
  <si>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</si>
  <si>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</si>
  <si>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</si>
  <si>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</si>
  <si>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</si>
  <si>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</si>
  <si>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</si>
  <si>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</si>
  <si>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</si>
  <si>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</si>
  <si>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</si>
  <si>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</si>
  <si>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</si>
  <si>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</si>
  <si>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</si>
  <si>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</si>
  <si>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</si>
  <si>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</si>
  <si>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</si>
  <si>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</si>
  <si>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</si>
  <si>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</si>
  <si>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</si>
  <si>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</si>
  <si>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</si>
  <si>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</si>
  <si>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</si>
  <si>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</si>
  <si>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</si>
  <si>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</si>
  <si>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</si>
  <si>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</si>
  <si>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</si>
  <si>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</si>
  <si>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</si>
  <si>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</si>
  <si>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</si>
  <si>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</si>
  <si>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</si>
  <si>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</si>
  <si>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</si>
  <si>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</si>
  <si>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</si>
  <si>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</si>
  <si>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</si>
  <si>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</si>
  <si>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</si>
  <si>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</si>
  <si>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</si>
  <si>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</si>
  <si>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</si>
  <si>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</si>
  <si>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</si>
  <si>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</si>
  <si>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</si>
  <si>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</si>
  <si>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</si>
  <si>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</si>
  <si>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</si>
  <si>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</si>
  <si>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</si>
  <si>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</si>
  <si>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</si>
  <si>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</si>
  <si>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</si>
  <si>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</si>
  <si>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</si>
  <si>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</si>
  <si>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</si>
  <si>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</si>
  <si>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</si>
  <si>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</si>
  <si>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</si>
  <si>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</si>
  <si>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</si>
  <si>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</si>
  <si>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</si>
  <si>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</si>
  <si>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</si>
  <si>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</si>
  <si>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</si>
  <si>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</si>
  <si>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</si>
  <si>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</si>
  <si>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</si>
  <si>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</si>
  <si>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</si>
  <si>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</si>
  <si>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</si>
  <si>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</si>
  <si>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</si>
  <si>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</si>
  <si>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</si>
  <si>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</si>
  <si>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</si>
  <si>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</si>
  <si>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</si>
  <si>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</si>
  <si>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</si>
  <si>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</si>
  <si>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</si>
  <si>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</si>
  <si>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</si>
  <si>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</si>
  <si>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</si>
  <si>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</si>
  <si>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</si>
  <si>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</si>
  <si>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</si>
  <si>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</si>
  <si>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</si>
  <si>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</si>
  <si>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</si>
  <si>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</si>
  <si>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</si>
  <si>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</si>
  <si>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</si>
  <si>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</si>
  <si>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</si>
  <si>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</si>
  <si>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</si>
  <si>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</si>
  <si>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</si>
  <si>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</si>
  <si>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</si>
  <si>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</si>
  <si>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</si>
  <si>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</si>
  <si>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</si>
  <si>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</si>
  <si>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</si>
  <si>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</si>
  <si>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</si>
  <si>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</si>
  <si>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</si>
  <si>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</si>
  <si>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</si>
  <si>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</si>
  <si>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</si>
  <si>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</si>
  <si>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</si>
  <si>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</si>
  <si>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</si>
  <si>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</si>
  <si>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</si>
  <si>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</si>
  <si>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</si>
  <si>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</si>
  <si>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</si>
  <si>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</si>
  <si>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</si>
  <si>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</si>
  <si>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</si>
  <si>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</si>
  <si>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</si>
  <si>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</si>
  <si>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</si>
  <si>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</si>
  <si>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</si>
  <si>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</si>
  <si>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</si>
  <si>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</si>
  <si>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</si>
  <si>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</si>
  <si>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</si>
  <si>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</si>
  <si>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</si>
  <si>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</si>
  <si>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</si>
  <si>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</si>
  <si>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</si>
  <si>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</si>
  <si>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</si>
  <si>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</si>
  <si>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</si>
  <si>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</si>
  <si>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</si>
  <si>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</si>
  <si>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</si>
  <si>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</si>
  <si>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</si>
  <si>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</si>
  <si>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</si>
  <si>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</si>
  <si>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</si>
  <si>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</si>
  <si>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</si>
  <si>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</si>
  <si>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</si>
  <si>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</si>
  <si>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</si>
  <si>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</si>
  <si>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</si>
  <si>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</si>
  <si>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</si>
  <si>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</si>
  <si>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</si>
  <si>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</si>
  <si>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</si>
  <si>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</si>
  <si>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</si>
  <si>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</si>
  <si>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</si>
  <si>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</si>
  <si>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</si>
  <si>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</si>
  <si>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</si>
  <si>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</si>
  <si>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</si>
  <si>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</si>
  <si>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</si>
  <si>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</si>
  <si>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</si>
  <si>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</si>
  <si>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</si>
  <si>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</si>
  <si>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</si>
  <si>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</si>
  <si>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</si>
  <si>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</si>
  <si>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</si>
  <si>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</si>
  <si>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</si>
  <si>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</si>
  <si>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</si>
  <si>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</si>
  <si>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</si>
  <si>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</si>
  <si>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</si>
  <si>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</si>
  <si>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</si>
  <si>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</si>
  <si>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</si>
  <si>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</si>
  <si>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</si>
  <si>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</si>
  <si>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</si>
  <si>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</si>
  <si>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</si>
  <si>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</si>
  <si>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</si>
  <si>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</si>
  <si>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</si>
  <si>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</si>
  <si>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</si>
  <si>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</si>
  <si>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</si>
  <si>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</si>
  <si>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</si>
  <si>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</si>
  <si>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</si>
  <si>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</si>
  <si>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</si>
  <si>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</si>
  <si>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</si>
  <si>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</si>
  <si>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</si>
  <si>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</si>
  <si>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</si>
  <si>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</si>
  <si>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</si>
  <si>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</si>
  <si>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</si>
  <si>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</si>
  <si>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</si>
  <si>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</si>
  <si>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</si>
  <si>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</si>
  <si>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</si>
  <si>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</si>
  <si>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</si>
  <si>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</si>
  <si>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</si>
  <si>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</si>
  <si>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</si>
  <si>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</si>
  <si>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</si>
  <si>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</si>
  <si>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</si>
  <si>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</si>
  <si>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</si>
  <si>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</si>
  <si>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</si>
  <si>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</si>
  <si>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</si>
  <si>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</si>
  <si>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</si>
  <si>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</si>
  <si>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</si>
  <si>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</si>
  <si>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</si>
  <si>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</si>
  <si>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</si>
  <si>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</si>
  <si>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</si>
  <si>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</si>
  <si>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</si>
  <si>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</si>
  <si>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</si>
  <si>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</si>
  <si>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</si>
  <si>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</si>
  <si>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</si>
  <si>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</si>
  <si>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</si>
  <si>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</si>
  <si>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</si>
  <si>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</si>
  <si>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</si>
  <si>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</si>
  <si>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</si>
  <si>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</si>
  <si>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</si>
  <si>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</si>
  <si>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</si>
  <si>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</si>
  <si>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</si>
  <si>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</si>
  <si>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</si>
  <si>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</si>
  <si>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</si>
  <si>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</si>
  <si>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</si>
  <si>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</si>
  <si>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</si>
  <si>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</si>
  <si>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</si>
  <si>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</si>
  <si>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</si>
  <si>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</si>
  <si>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</si>
  <si>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</si>
  <si>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</si>
  <si>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</si>
  <si>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</si>
  <si>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</si>
  <si>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</si>
  <si>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</si>
  <si>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</si>
  <si>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</si>
  <si>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</si>
  <si>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</si>
  <si>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</si>
  <si>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</si>
  <si>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</si>
  <si>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</si>
  <si>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</si>
  <si>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</si>
  <si>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</si>
  <si>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</si>
  <si>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</si>
  <si>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</si>
  <si>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</si>
  <si>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</si>
  <si>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</si>
  <si>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</si>
  <si>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</si>
  <si>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</si>
  <si>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</si>
  <si>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</si>
  <si>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</si>
  <si>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</si>
  <si>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</si>
  <si>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</si>
  <si>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</si>
  <si>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</si>
  <si>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</si>
  <si>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</si>
  <si>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</si>
  <si>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</si>
  <si>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</si>
  <si>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</si>
  <si>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</si>
  <si>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</si>
  <si>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</si>
  <si>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</si>
  <si>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</si>
  <si>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</si>
  <si>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</si>
  <si>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</si>
  <si>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</si>
  <si>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</si>
  <si>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</si>
  <si>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</si>
  <si>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</si>
  <si>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</si>
  <si>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</si>
  <si>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</si>
  <si>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</si>
  <si>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</si>
  <si>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</si>
  <si>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</si>
  <si>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</si>
  <si>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</si>
  <si>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</si>
  <si>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</si>
  <si>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</si>
  <si>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</si>
  <si>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</si>
  <si>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</si>
  <si>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</si>
  <si>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</si>
  <si>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</si>
  <si>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</si>
  <si>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</si>
  <si>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</si>
  <si>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</si>
  <si>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</si>
  <si>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</si>
  <si>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</si>
  <si>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</si>
  <si>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</si>
  <si>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</si>
  <si>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</si>
  <si>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</si>
  <si>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</si>
  <si>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</si>
  <si>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</si>
  <si>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</si>
  <si>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</si>
  <si>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</si>
  <si>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</si>
  <si>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</si>
  <si>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</si>
  <si>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</si>
  <si>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</si>
  <si>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</si>
  <si>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</si>
  <si>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</si>
  <si>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</si>
  <si>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</si>
  <si>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</si>
  <si>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</si>
  <si>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</si>
  <si>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</si>
  <si>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</si>
  <si>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</si>
  <si>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</si>
  <si>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</si>
  <si>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</si>
  <si>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</si>
  <si>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</si>
  <si>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</si>
  <si>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</si>
  <si>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</si>
  <si>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</si>
  <si>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</si>
  <si>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</si>
  <si>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</si>
  <si>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</si>
  <si>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</si>
  <si>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</si>
  <si>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</si>
  <si>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</si>
  <si>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</si>
  <si>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</si>
  <si>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</si>
  <si>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</si>
  <si>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</si>
  <si>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</si>
  <si>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</si>
  <si>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</si>
  <si>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</si>
  <si>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</si>
  <si>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</si>
  <si>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</si>
  <si>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</si>
  <si>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</si>
  <si>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</si>
  <si>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</si>
  <si>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</si>
  <si>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</si>
  <si>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</si>
  <si>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</si>
  <si>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</si>
  <si>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</si>
  <si>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</si>
  <si>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</si>
  <si>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</si>
  <si>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</si>
  <si>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</si>
  <si>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</si>
  <si>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</si>
  <si>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</si>
  <si>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</si>
  <si>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</si>
  <si>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</si>
  <si>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</si>
  <si>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</si>
  <si>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</si>
  <si>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</si>
  <si>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</si>
  <si>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</si>
  <si>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</si>
  <si>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</si>
  <si>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</si>
  <si>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</si>
  <si>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</si>
  <si>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</si>
  <si>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</si>
  <si>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</si>
  <si>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</si>
  <si>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</si>
  <si>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</si>
  <si>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</si>
  <si>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</si>
  <si>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</si>
  <si>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</si>
  <si>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</si>
  <si>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</si>
  <si>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</si>
  <si>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</si>
  <si>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</si>
  <si>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</si>
  <si>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</si>
  <si>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</si>
  <si>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</si>
  <si>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</si>
  <si>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</si>
  <si>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</si>
  <si>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</si>
  <si>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</si>
  <si>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</si>
  <si>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</si>
  <si>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</si>
  <si>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</si>
  <si>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</si>
  <si>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</si>
  <si>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</si>
  <si>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</si>
  <si>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</si>
  <si>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</si>
  <si>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</si>
  <si>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</si>
  <si>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</si>
  <si>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</si>
  <si>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</si>
  <si>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</si>
  <si>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</si>
  <si>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</si>
  <si>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</si>
  <si>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</si>
  <si>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</si>
  <si>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</si>
  <si>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</si>
  <si>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</si>
  <si>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</si>
  <si>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</si>
  <si>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</si>
  <si>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</si>
  <si>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</si>
  <si>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</si>
  <si>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</si>
  <si>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</si>
  <si>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</si>
  <si>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</si>
  <si>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</si>
  <si>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</si>
  <si>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</si>
  <si>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</si>
  <si>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</si>
  <si>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</si>
  <si>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</si>
  <si>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</si>
  <si>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</si>
  <si>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</si>
  <si>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</si>
  <si>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</si>
  <si>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</si>
  <si>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</si>
  <si>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</si>
  <si>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</si>
  <si>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</si>
  <si>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</si>
  <si>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</si>
  <si>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</si>
  <si>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</si>
  <si>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</si>
  <si>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</si>
  <si>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</si>
  <si>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</si>
  <si>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</si>
  <si>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</si>
  <si>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</si>
  <si>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</si>
  <si>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</si>
  <si>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</si>
  <si>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</si>
  <si>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</si>
  <si>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</si>
  <si>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</si>
  <si>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</si>
  <si>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</si>
  <si>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</si>
  <si>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</si>
  <si>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</si>
  <si>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</si>
  <si>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</si>
  <si>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</si>
  <si>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</si>
  <si>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</si>
  <si>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</si>
  <si>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</si>
  <si>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</si>
  <si>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</si>
  <si>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</si>
  <si>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</si>
  <si>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</si>
  <si>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</si>
  <si>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</si>
  <si>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</si>
  <si>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</si>
  <si>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</si>
  <si>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</si>
  <si>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</si>
  <si>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</si>
  <si>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</si>
  <si>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</si>
  <si>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</si>
  <si>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</si>
  <si>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</si>
  <si>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</si>
  <si>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</si>
  <si>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</si>
  <si>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</si>
  <si>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</si>
  <si>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</si>
  <si>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</si>
  <si>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</si>
  <si>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</si>
  <si>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</si>
  <si>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</si>
  <si>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</si>
  <si>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</si>
  <si>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</si>
  <si>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</si>
  <si>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</si>
  <si>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</si>
  <si>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</si>
  <si>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</si>
  <si>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</si>
  <si>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</si>
  <si>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</si>
  <si>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</si>
  <si>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</si>
  <si>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</si>
  <si>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</si>
  <si>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</si>
  <si>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</si>
  <si>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</si>
  <si>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</si>
  <si>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</si>
  <si>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</si>
  <si>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</si>
  <si>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</si>
  <si>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</si>
  <si>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</si>
  <si>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</si>
  <si>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</si>
  <si>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</si>
  <si>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</si>
  <si>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</si>
  <si>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</si>
  <si>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</si>
  <si>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</si>
  <si>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</si>
  <si>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</si>
  <si>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</si>
  <si>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</si>
  <si>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</si>
  <si>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</si>
  <si>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</si>
  <si>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</si>
  <si>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</si>
  <si>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</si>
  <si>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</si>
  <si>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</si>
  <si>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</si>
  <si>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</si>
  <si>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</si>
  <si>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</si>
  <si>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</si>
  <si>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</si>
  <si>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</si>
  <si>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</si>
  <si>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</si>
  <si>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</si>
  <si>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</si>
  <si>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</si>
  <si>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</si>
  <si>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</si>
  <si>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</si>
  <si>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</si>
  <si>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</si>
  <si>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</si>
  <si>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</si>
  <si>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</si>
  <si>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</si>
  <si>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</si>
  <si>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</si>
  <si>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</si>
  <si>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</si>
  <si>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</si>
  <si>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</si>
  <si>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</si>
  <si>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</si>
  <si>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</si>
  <si>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</si>
  <si>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</si>
  <si>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</si>
  <si>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</si>
  <si>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</si>
  <si>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</si>
  <si>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</si>
  <si>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</si>
  <si>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</si>
  <si>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</si>
  <si>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</si>
  <si>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</si>
  <si>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</si>
  <si>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</si>
  <si>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</si>
  <si>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</si>
  <si>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</si>
  <si>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</si>
  <si>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</si>
  <si>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</si>
  <si>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</si>
  <si>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</si>
  <si>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</si>
  <si>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</si>
  <si>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</si>
  <si>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</si>
  <si>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</si>
  <si>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</si>
  <si>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</si>
  <si>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</si>
  <si>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</si>
  <si>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</si>
  <si>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</si>
  <si>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</si>
  <si>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</si>
  <si>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</si>
  <si>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</si>
  <si>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</si>
  <si>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</si>
  <si>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</si>
  <si>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</si>
  <si>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</si>
  <si>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</si>
  <si>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</si>
  <si>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</si>
  <si>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</si>
  <si>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</si>
  <si>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</si>
  <si>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</si>
  <si>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</si>
  <si>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</si>
  <si>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</si>
  <si>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</si>
  <si>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</si>
  <si>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</si>
  <si>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</si>
  <si>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</si>
  <si>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</si>
  <si>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</si>
  <si>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</si>
  <si>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</si>
  <si>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</si>
  <si>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</si>
  <si>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</si>
  <si>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</si>
  <si>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</si>
  <si>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</si>
  <si>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</si>
  <si>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</si>
  <si>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</si>
  <si>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</si>
  <si>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</si>
  <si>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</si>
  <si>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</si>
  <si>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</si>
  <si>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</si>
  <si>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</si>
  <si>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</si>
  <si>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</si>
  <si>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</si>
  <si>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</si>
  <si>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</si>
  <si>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</si>
  <si>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</si>
  <si>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</si>
  <si>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</si>
  <si>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</si>
  <si>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</si>
  <si>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</si>
  <si>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</si>
  <si>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</si>
  <si>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</si>
  <si>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</si>
  <si>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</si>
  <si>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</si>
  <si>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</si>
  <si>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</si>
  <si>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</si>
  <si>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</si>
  <si>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</si>
  <si>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</si>
  <si>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</si>
  <si>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</si>
  <si>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</si>
  <si>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</si>
  <si>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</si>
  <si>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</si>
  <si>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</si>
  <si>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</si>
  <si>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</si>
  <si>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</si>
  <si>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</si>
  <si>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</si>
  <si>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</si>
  <si>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</si>
  <si>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</si>
  <si>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</si>
  <si>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</si>
  <si>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</si>
  <si>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</si>
  <si>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</si>
  <si>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</si>
  <si>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</si>
  <si>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</si>
  <si>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</si>
  <si>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</si>
  <si>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</si>
  <si>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</si>
  <si>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</si>
  <si>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</si>
  <si>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</si>
  <si>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</si>
  <si>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</si>
  <si>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</si>
  <si>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</si>
  <si>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</si>
  <si>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</si>
  <si>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</si>
  <si>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</si>
  <si>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</si>
  <si>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</si>
  <si>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</si>
  <si>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</si>
  <si>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</si>
  <si>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</si>
  <si>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</si>
  <si>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</si>
  <si>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</si>
  <si>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</si>
  <si>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</si>
  <si>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</si>
  <si>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</si>
  <si>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</si>
  <si>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</si>
  <si>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</si>
  <si>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</si>
  <si>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</si>
  <si>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</si>
  <si>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</si>
  <si>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</si>
  <si>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</si>
  <si>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</si>
  <si>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</si>
  <si>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</si>
  <si>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</si>
  <si>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</si>
  <si>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</si>
  <si>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</si>
  <si>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</si>
  <si>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</si>
  <si>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</si>
  <si>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</si>
  <si>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</si>
  <si>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</si>
  <si>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</si>
  <si>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</si>
  <si>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</si>
  <si>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</si>
  <si>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</si>
  <si>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</si>
  <si>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</si>
  <si>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</si>
  <si>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</si>
  <si>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</si>
  <si>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</si>
  <si>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</si>
  <si>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</si>
  <si>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</si>
  <si>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</si>
  <si>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</si>
  <si>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</si>
  <si>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</si>
  <si>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</si>
  <si>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</si>
  <si>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</si>
  <si>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</si>
  <si>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</si>
  <si>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</si>
  <si>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</si>
  <si>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</si>
  <si>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</si>
  <si>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</si>
  <si>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</si>
  <si>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</si>
  <si>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</si>
  <si>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</si>
  <si>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</si>
  <si>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</si>
  <si>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</si>
  <si>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</si>
  <si>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</si>
  <si>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</si>
  <si>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</si>
  <si>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</si>
  <si>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</si>
  <si>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</si>
  <si>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</si>
  <si>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</si>
  <si>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</si>
  <si>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</si>
  <si>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</si>
  <si>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</si>
  <si>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</si>
  <si>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</si>
  <si>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</si>
  <si>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</si>
  <si>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</si>
  <si>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</si>
  <si>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</si>
  <si>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</si>
  <si>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</si>
  <si>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</si>
  <si>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</si>
  <si>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</si>
  <si>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</si>
  <si>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</si>
  <si>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</si>
  <si>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</si>
  <si>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</si>
  <si>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</si>
  <si>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</si>
  <si>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</si>
  <si>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</si>
  <si>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</si>
  <si>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</si>
  <si>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</si>
  <si>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</si>
  <si>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</si>
  <si>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</si>
  <si>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</si>
  <si>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</si>
  <si>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</si>
  <si>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</si>
  <si>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</si>
  <si>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</si>
  <si>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</si>
  <si>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</si>
  <si>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</si>
  <si>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</si>
  <si>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</si>
  <si>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</si>
  <si>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</si>
  <si>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</si>
  <si>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</si>
  <si>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</si>
  <si>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</si>
  <si>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</si>
  <si>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</si>
  <si>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</si>
  <si>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</si>
  <si>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</si>
  <si>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</si>
  <si>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</si>
  <si>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</si>
  <si>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</si>
  <si>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</si>
  <si>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</si>
  <si>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</si>
  <si>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</si>
  <si>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</si>
  <si>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</si>
  <si>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</si>
  <si>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</si>
  <si>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</si>
  <si>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</si>
  <si>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</si>
  <si>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</si>
  <si>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</si>
  <si>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</si>
  <si>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</si>
  <si>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</si>
  <si>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</si>
  <si>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</si>
  <si>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</si>
  <si>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</si>
  <si>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</si>
  <si>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</si>
  <si>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</si>
  <si>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</si>
  <si>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</si>
  <si>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</si>
  <si>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</si>
  <si>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</si>
  <si>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</si>
  <si>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</si>
  <si>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</si>
  <si>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</si>
  <si>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</si>
  <si>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</si>
  <si>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</si>
  <si>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</si>
  <si>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</si>
  <si>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</si>
  <si>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</si>
  <si>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</si>
  <si>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</si>
  <si>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</si>
  <si>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</si>
  <si>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</si>
  <si>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</si>
  <si>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</si>
  <si>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</si>
  <si>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</si>
  <si>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</si>
  <si>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</si>
  <si>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</si>
  <si>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</si>
  <si>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</si>
  <si>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</si>
  <si>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</si>
  <si>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</si>
  <si>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</si>
  <si>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</si>
  <si>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</si>
  <si>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</si>
  <si>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</si>
  <si>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</si>
  <si>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</si>
  <si>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</si>
  <si>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</si>
  <si>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</si>
  <si>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</si>
  <si>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</si>
  <si>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</si>
  <si>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</si>
  <si>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</si>
  <si>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</si>
  <si>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</si>
  <si>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</si>
  <si>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</si>
  <si>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</si>
  <si>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</si>
  <si>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</si>
  <si>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</si>
  <si>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</si>
  <si>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</si>
  <si>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</si>
  <si>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</si>
  <si>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</si>
  <si>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</si>
  <si>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</si>
  <si>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</si>
  <si>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</si>
  <si>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</si>
  <si>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</si>
  <si>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</si>
  <si>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</si>
  <si>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</si>
  <si>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</si>
  <si>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</si>
  <si>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</si>
  <si>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</si>
  <si>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</si>
  <si>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</si>
  <si>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</si>
  <si>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</si>
  <si>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</si>
  <si>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</si>
  <si>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</si>
  <si>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</si>
  <si>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</si>
  <si>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</si>
  <si>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</si>
  <si>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</si>
  <si>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</si>
  <si>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</si>
  <si>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</si>
  <si>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</si>
  <si>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</si>
  <si>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</si>
  <si>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</si>
  <si>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</si>
  <si>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</si>
  <si>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</si>
  <si>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</si>
  <si>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</si>
  <si>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</si>
  <si>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</si>
  <si>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</si>
  <si>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</si>
  <si>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</si>
  <si>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</si>
  <si>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</si>
  <si>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</si>
  <si>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</si>
  <si>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</si>
  <si>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</si>
  <si>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</si>
  <si>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</si>
  <si>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</si>
  <si>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</si>
  <si>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</si>
  <si>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</si>
  <si>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</si>
  <si>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</si>
  <si>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</si>
  <si>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</si>
  <si>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</si>
  <si>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</si>
  <si>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</si>
  <si>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</si>
  <si>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</si>
  <si>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</si>
  <si>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</si>
  <si>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</si>
  <si>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</si>
  <si>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</si>
  <si>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</si>
  <si>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</si>
  <si>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</si>
  <si>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</si>
  <si>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</si>
  <si>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</si>
  <si>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</si>
  <si>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</si>
  <si>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</si>
  <si>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</si>
  <si>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</si>
  <si>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</si>
  <si>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</si>
  <si>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</si>
  <si>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</si>
  <si>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</si>
  <si>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</si>
  <si>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</si>
  <si>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</si>
  <si>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</si>
  <si>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</si>
  <si>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</si>
  <si>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</si>
  <si>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</si>
  <si>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</si>
  <si>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</si>
  <si>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</si>
  <si>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</si>
  <si>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</si>
  <si>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</si>
  <si>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</si>
  <si>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</si>
  <si>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</si>
  <si>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</si>
  <si>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</si>
  <si>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</si>
  <si>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</si>
  <si>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</si>
  <si>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</si>
  <si>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</si>
  <si>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</si>
  <si>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</si>
  <si>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</si>
  <si>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</si>
  <si>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</si>
  <si>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</si>
  <si>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</si>
  <si>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</si>
  <si>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</si>
  <si>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</si>
  <si>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</si>
  <si>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</si>
  <si>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</si>
  <si>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</si>
  <si>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</si>
  <si>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</si>
  <si>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</si>
  <si>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</si>
  <si>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</si>
  <si>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</si>
  <si>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</si>
  <si>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</si>
  <si>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</si>
  <si>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</si>
  <si>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</si>
  <si>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</si>
  <si>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</si>
  <si>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</si>
  <si>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</si>
  <si>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</si>
  <si>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</si>
  <si>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</si>
  <si>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</si>
  <si>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</si>
  <si>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</si>
  <si>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</si>
  <si>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</si>
  <si>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</si>
  <si>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</si>
  <si>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</si>
  <si>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</si>
  <si>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</si>
  <si>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</si>
  <si>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</si>
  <si>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</si>
  <si>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</si>
  <si>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</si>
  <si>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</si>
  <si>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</si>
  <si>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</si>
  <si>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</si>
  <si>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</si>
  <si>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</si>
  <si>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</si>
  <si>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</si>
  <si>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</si>
  <si>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</si>
  <si>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</si>
  <si>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</si>
  <si>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</si>
  <si>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</si>
  <si>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</si>
  <si>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</si>
  <si>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</si>
  <si>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</si>
  <si>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</si>
  <si>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</si>
  <si>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</si>
  <si>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</si>
  <si>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</si>
  <si>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</si>
  <si>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</si>
  <si>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</si>
  <si>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</si>
  <si>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</si>
  <si>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</si>
  <si>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</si>
  <si>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</si>
  <si>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</si>
  <si>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</si>
  <si>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</si>
  <si>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</si>
  <si>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</si>
  <si>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</si>
  <si>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</si>
  <si>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</si>
  <si>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</si>
  <si>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</si>
  <si>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</si>
  <si>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</si>
  <si>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</si>
  <si>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</si>
  <si>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</si>
  <si>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</si>
  <si>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</si>
  <si>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</si>
  <si>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</si>
  <si>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</si>
  <si>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</si>
  <si>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</si>
  <si>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</si>
  <si>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</si>
  <si>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</si>
  <si>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</si>
  <si>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</si>
  <si>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</si>
  <si>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</si>
  <si>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</si>
  <si>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</si>
  <si>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</si>
  <si>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</si>
  <si>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</si>
  <si>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</si>
  <si>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</si>
  <si>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</si>
  <si>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</si>
  <si>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</si>
  <si>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</si>
  <si>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</si>
  <si>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</si>
  <si>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</si>
  <si>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</si>
  <si>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</si>
  <si>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</si>
  <si>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</si>
  <si>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</si>
  <si>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</si>
  <si>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</si>
  <si>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</si>
  <si>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</si>
  <si>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</si>
  <si>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</si>
  <si>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</si>
  <si>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</si>
  <si>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</si>
  <si>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</si>
  <si>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</si>
  <si>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</si>
  <si>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</si>
  <si>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</si>
  <si>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</si>
  <si>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</si>
  <si>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</si>
  <si>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</si>
  <si>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</si>
  <si>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</si>
  <si>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</si>
  <si>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</si>
  <si>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</si>
  <si>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</si>
  <si>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</si>
  <si>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</si>
  <si>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</si>
  <si>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</si>
  <si>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</si>
  <si>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</si>
  <si>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</si>
  <si>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</si>
  <si>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</si>
  <si>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</si>
  <si>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</si>
  <si>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</si>
  <si>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</si>
  <si>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</si>
  <si>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</si>
  <si>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</si>
  <si>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</si>
  <si>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</si>
  <si>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</si>
  <si>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</si>
  <si>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</si>
  <si>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</si>
  <si>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</si>
  <si>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</si>
  <si>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</si>
  <si>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</si>
  <si>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</si>
  <si>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</si>
  <si>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</si>
  <si>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</si>
  <si>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</si>
  <si>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</si>
  <si>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</si>
  <si>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</si>
  <si>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</si>
  <si>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</si>
  <si>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</si>
  <si>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</si>
  <si>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</si>
  <si>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</si>
  <si>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</si>
  <si>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</si>
  <si>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</si>
  <si>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</si>
  <si>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</si>
  <si>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</si>
  <si>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</si>
  <si>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</si>
  <si>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</si>
  <si>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</si>
  <si>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</si>
  <si>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</si>
  <si>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</si>
  <si>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</si>
  <si>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</si>
  <si>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</si>
  <si>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</si>
  <si>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</si>
  <si>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</si>
  <si>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</si>
  <si>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</si>
  <si>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</si>
  <si>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</si>
  <si>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</si>
  <si>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</si>
  <si>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</si>
  <si>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</si>
  <si>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</si>
  <si>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</si>
  <si>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</si>
  <si>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</si>
  <si>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</si>
  <si>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</si>
  <si>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</si>
  <si>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</si>
  <si>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</si>
  <si>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</si>
  <si>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</si>
  <si>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</si>
  <si>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</si>
  <si>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</si>
  <si>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</si>
  <si>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</si>
  <si>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</si>
  <si>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</si>
  <si>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</si>
  <si>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</si>
  <si>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</si>
  <si>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</si>
  <si>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</si>
  <si>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</si>
  <si>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</si>
  <si>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</si>
  <si>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</si>
  <si>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</si>
  <si>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</si>
  <si>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</si>
  <si>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</si>
  <si>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</si>
  <si>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</si>
  <si>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</si>
  <si>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</si>
  <si>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</si>
  <si>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</si>
  <si>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</si>
  <si>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</si>
  <si>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</si>
  <si>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</si>
  <si>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</si>
  <si>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</si>
  <si>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</si>
  <si>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</si>
  <si>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</si>
  <si>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</si>
  <si>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</si>
  <si>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</si>
  <si>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</si>
  <si>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</si>
  <si>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</si>
  <si>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</si>
  <si>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</si>
  <si>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</si>
  <si>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</si>
  <si>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</si>
  <si>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</si>
  <si>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</si>
  <si>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</si>
  <si>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</si>
  <si>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</si>
  <si>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</si>
  <si>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</si>
  <si>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</si>
  <si>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</si>
  <si>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</si>
  <si>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</si>
  <si>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</si>
  <si>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</si>
  <si>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</si>
  <si>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</si>
  <si>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</si>
  <si>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</si>
  <si>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</si>
  <si>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</si>
  <si>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</si>
  <si>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</si>
  <si>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</si>
  <si>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</si>
  <si>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</si>
  <si>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</si>
  <si>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</si>
  <si>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</si>
  <si>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</si>
  <si>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</si>
  <si>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</si>
  <si>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</si>
  <si>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</si>
  <si>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</si>
  <si>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</si>
  <si>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</si>
  <si>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</si>
  <si>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</si>
  <si>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</si>
  <si>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</si>
  <si>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</si>
  <si>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</si>
  <si>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</si>
  <si>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</si>
  <si>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</si>
  <si>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</si>
  <si>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</si>
  <si>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</si>
  <si>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</si>
  <si>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</si>
  <si>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</si>
  <si>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</si>
  <si>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</si>
  <si>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</si>
  <si>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</si>
  <si>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</si>
  <si>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</si>
  <si>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</si>
  <si>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</si>
  <si>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</si>
  <si>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</si>
  <si>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</si>
  <si>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</si>
  <si>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</si>
  <si>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</si>
  <si>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</si>
  <si>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</si>
  <si>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</si>
  <si>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</si>
  <si>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</si>
  <si>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</si>
  <si>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</si>
  <si>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</si>
  <si>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</si>
  <si>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</si>
  <si>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</si>
  <si>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</si>
  <si>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</si>
  <si>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</si>
  <si>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</si>
  <si>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</si>
  <si>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</si>
  <si>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</si>
  <si>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</si>
  <si>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</si>
  <si>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</si>
  <si>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</si>
  <si>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</si>
  <si>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</si>
  <si>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</si>
  <si>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</si>
  <si>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</si>
  <si>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</si>
  <si>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</si>
  <si>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</si>
  <si>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</si>
  <si>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</si>
  <si>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</si>
  <si>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</si>
  <si>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</si>
  <si>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</si>
  <si>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</si>
  <si>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</si>
  <si>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</si>
  <si>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</si>
  <si>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</si>
  <si>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</si>
  <si>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</si>
  <si>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</si>
  <si>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</si>
  <si>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</si>
  <si>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</si>
  <si>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</si>
  <si>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</si>
  <si>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</si>
  <si>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</si>
  <si>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</si>
  <si>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</si>
  <si>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</si>
  <si>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</si>
  <si>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</si>
  <si>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</si>
  <si>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</si>
  <si>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</si>
  <si>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</si>
  <si>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</si>
  <si>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</si>
  <si>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</si>
  <si>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</si>
  <si>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</si>
  <si>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</si>
  <si>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</si>
  <si>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</si>
  <si>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</si>
  <si>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</si>
  <si>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</si>
  <si>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</si>
  <si>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</si>
  <si>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</si>
  <si>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</si>
  <si>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</si>
  <si>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</si>
  <si>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</si>
  <si>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</si>
  <si>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</si>
  <si>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</si>
  <si>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</si>
  <si>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</si>
  <si>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</si>
  <si>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</si>
  <si>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</si>
  <si>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</si>
  <si>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</si>
  <si>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</si>
  <si>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</si>
  <si>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</si>
  <si>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</si>
  <si>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</si>
  <si>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</si>
  <si>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</si>
  <si>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</si>
  <si>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</si>
  <si>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</si>
  <si>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</si>
  <si>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</si>
  <si>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</si>
  <si>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</si>
  <si>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</si>
  <si>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</si>
  <si>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</si>
  <si>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</si>
  <si>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</si>
  <si>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</si>
  <si>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</si>
  <si>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</si>
  <si>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</si>
  <si>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</si>
  <si>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</si>
  <si>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</si>
  <si>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</si>
  <si>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</si>
  <si>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</si>
  <si>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</si>
  <si>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</si>
  <si>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</si>
  <si>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</si>
  <si>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</si>
  <si>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</si>
  <si>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</si>
  <si>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</si>
  <si>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</si>
  <si>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</si>
  <si>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</si>
  <si>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</si>
  <si>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</si>
  <si>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</si>
  <si>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</si>
  <si>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</si>
  <si>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</si>
  <si>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</si>
  <si>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</si>
  <si>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</si>
  <si>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</si>
  <si>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</si>
  <si>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</si>
  <si>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</si>
  <si>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</si>
  <si>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</si>
  <si>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</si>
  <si>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</si>
  <si>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</si>
  <si>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</si>
  <si>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</si>
  <si>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</si>
  <si>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</si>
  <si>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</si>
  <si>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</si>
  <si>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</si>
  <si>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</si>
  <si>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</si>
  <si>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</si>
  <si>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</si>
  <si>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</si>
  <si>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</si>
  <si>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</si>
  <si>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</si>
  <si>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</si>
  <si>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</si>
  <si>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</si>
  <si>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</si>
  <si>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</si>
  <si>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</si>
  <si>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</si>
  <si>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</si>
  <si>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</si>
  <si>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</si>
  <si>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</si>
  <si>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</si>
  <si>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</si>
  <si>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</si>
  <si>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</si>
  <si>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</si>
  <si>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</si>
  <si>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</si>
  <si>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</si>
  <si>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</si>
  <si>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</si>
  <si>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</si>
  <si>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</si>
  <si>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</si>
  <si>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</si>
  <si>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</si>
  <si>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</si>
  <si>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</si>
  <si>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</si>
  <si>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</si>
  <si>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</si>
  <si>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</si>
  <si>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</si>
  <si>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</si>
  <si>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</si>
  <si>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</si>
  <si>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</si>
  <si>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</si>
  <si>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</si>
  <si>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</si>
  <si>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</si>
  <si>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</si>
  <si>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</si>
  <si>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</si>
  <si>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</si>
  <si>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</si>
  <si>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</si>
  <si>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</si>
  <si>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</si>
  <si>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</si>
  <si>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</si>
  <si>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</si>
  <si>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</si>
  <si>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</si>
  <si>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</si>
  <si>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</si>
  <si>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</si>
  <si>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</si>
  <si>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</si>
  <si>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</si>
  <si>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</si>
  <si>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</si>
  <si>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</si>
  <si>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</si>
  <si>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</si>
  <si>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</si>
  <si>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</si>
  <si>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</si>
  <si>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</si>
  <si>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</si>
  <si>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</si>
  <si>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</si>
  <si>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</si>
  <si>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</si>
  <si>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</si>
  <si>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</si>
  <si>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</si>
  <si>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</si>
  <si>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</si>
  <si>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</si>
  <si>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</si>
  <si>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</si>
  <si>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</si>
  <si>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</si>
  <si>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</si>
  <si>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</si>
  <si>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</si>
  <si>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</si>
  <si>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</si>
  <si>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</si>
  <si>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</si>
  <si>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</si>
  <si>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</si>
  <si>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</si>
  <si>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</si>
  <si>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</si>
  <si>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</si>
  <si>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</si>
  <si>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</si>
  <si>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</si>
  <si>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</si>
  <si>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</si>
  <si>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</si>
  <si>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</si>
  <si>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</si>
  <si>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</si>
  <si>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</si>
  <si>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</si>
  <si>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</si>
  <si>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</si>
  <si>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</si>
  <si>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</si>
  <si>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</si>
  <si>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</si>
  <si>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</si>
  <si>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</si>
  <si>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</si>
  <si>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</si>
  <si>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</si>
  <si>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</si>
  <si>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</si>
  <si>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</si>
  <si>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</si>
  <si>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</si>
  <si>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</si>
  <si>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</si>
  <si>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</si>
  <si>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</si>
  <si>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</si>
  <si>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</si>
  <si>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</si>
  <si>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</si>
  <si>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</si>
  <si>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</si>
  <si>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</si>
  <si>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</si>
  <si>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</si>
  <si>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</si>
  <si>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</si>
  <si>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</si>
  <si>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</si>
  <si>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</si>
  <si>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</si>
  <si>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</si>
  <si>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</si>
  <si>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</si>
  <si>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</si>
  <si>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</si>
  <si>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</si>
  <si>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</si>
  <si>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</si>
  <si>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</si>
  <si>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</si>
  <si>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</si>
  <si>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</si>
  <si>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</si>
  <si>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</si>
  <si>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</si>
  <si>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</si>
  <si>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</si>
  <si>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</si>
  <si>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</si>
  <si>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</si>
  <si>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</si>
  <si>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</si>
  <si>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</si>
  <si>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</si>
  <si>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</si>
  <si>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</si>
  <si>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</si>
  <si>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</si>
  <si>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</si>
  <si>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</si>
  <si>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</si>
  <si>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</si>
  <si>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</si>
  <si>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</si>
  <si>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</si>
  <si>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</si>
  <si>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</si>
  <si>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</si>
  <si>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</si>
  <si>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</si>
  <si>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</si>
  <si>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</si>
  <si>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</si>
  <si>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</si>
  <si>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</si>
  <si>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</si>
  <si>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</si>
  <si>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</si>
  <si>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</si>
  <si>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</si>
  <si>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</si>
  <si>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</si>
  <si>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</si>
  <si>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</si>
  <si>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</si>
  <si>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</si>
  <si>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</si>
  <si>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</si>
  <si>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</si>
  <si>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</si>
  <si>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</si>
  <si>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</si>
  <si>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</si>
  <si>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</si>
  <si>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</si>
  <si>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</si>
  <si>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</si>
  <si>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</si>
  <si>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</si>
  <si>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</si>
  <si>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</si>
  <si>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</si>
  <si>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</si>
  <si>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</si>
  <si>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</si>
  <si>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</si>
  <si>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</si>
  <si>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</si>
  <si>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</si>
  <si>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</si>
  <si>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</si>
  <si>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</si>
  <si>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</si>
  <si>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</si>
  <si>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</si>
  <si>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</si>
  <si>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</si>
  <si>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</si>
  <si>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</si>
  <si>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</si>
  <si>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</si>
  <si>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</si>
  <si>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</si>
  <si>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</si>
  <si>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</si>
  <si>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</si>
  <si>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</si>
  <si>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</si>
  <si>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</si>
  <si>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</si>
  <si>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</si>
  <si>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</si>
  <si>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</si>
  <si>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</si>
  <si>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</si>
  <si>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</si>
  <si>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</si>
  <si>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</si>
  <si>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</si>
  <si>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</si>
  <si>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</si>
  <si>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</si>
  <si>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</si>
  <si>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</si>
  <si>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</si>
  <si>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</si>
  <si>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</si>
  <si>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</si>
  <si>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</si>
  <si>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</si>
  <si>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</si>
  <si>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</si>
  <si>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</si>
  <si>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</si>
  <si>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</si>
  <si>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</si>
  <si>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</si>
  <si>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</si>
  <si>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</si>
  <si>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</si>
  <si>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</si>
  <si>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</si>
  <si>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</si>
  <si>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</si>
  <si>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</si>
  <si>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</si>
  <si>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</si>
  <si>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</si>
  <si>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</si>
  <si>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</si>
  <si>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</si>
  <si>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</si>
  <si>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</si>
  <si>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</si>
  <si>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</si>
  <si>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</si>
  <si>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</si>
  <si>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</si>
  <si>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</si>
  <si>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</si>
  <si>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</si>
  <si>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</si>
  <si>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</si>
  <si>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</si>
  <si>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</si>
  <si>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</si>
  <si>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</si>
  <si>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</si>
  <si>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</si>
  <si>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</si>
  <si>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</si>
  <si>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</si>
  <si>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</si>
  <si>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</si>
  <si>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</si>
  <si>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</si>
  <si>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</si>
  <si>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</si>
  <si>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</si>
  <si>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</si>
  <si>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</si>
  <si>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</si>
  <si>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</si>
  <si>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</si>
  <si>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</si>
  <si>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</si>
  <si>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</si>
  <si>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</si>
  <si>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</si>
  <si>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</si>
  <si>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</si>
  <si>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</si>
  <si>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</si>
  <si>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</si>
  <si>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</si>
  <si>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</si>
  <si>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</si>
  <si>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</si>
  <si>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</si>
  <si>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</si>
  <si>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</si>
  <si>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</si>
  <si>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</si>
  <si>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</si>
  <si>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</si>
  <si>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</si>
  <si>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</si>
  <si>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</si>
  <si>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</si>
  <si>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</si>
  <si>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</si>
  <si>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</si>
  <si>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</si>
  <si>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</si>
  <si>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</si>
  <si>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</si>
  <si>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</si>
  <si>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</si>
  <si>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</si>
  <si>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</si>
  <si>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</si>
  <si>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</si>
  <si>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</si>
  <si>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</si>
  <si>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</si>
  <si>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</si>
  <si>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</si>
  <si>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</si>
  <si>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</si>
  <si>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</si>
  <si>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</si>
  <si>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</si>
  <si>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</si>
  <si>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</si>
  <si>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</si>
  <si>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</si>
  <si>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</si>
  <si>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</si>
  <si>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</si>
  <si>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</si>
  <si>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</si>
  <si>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</si>
  <si>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</si>
  <si>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</si>
  <si>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</si>
  <si>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</si>
  <si>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</si>
  <si>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</si>
  <si>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</si>
  <si>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</si>
  <si>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</si>
  <si>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</si>
  <si>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</si>
  <si>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</si>
  <si>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</si>
  <si>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</si>
  <si>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</si>
  <si>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</si>
  <si>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</si>
  <si>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</si>
  <si>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</si>
  <si>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</si>
  <si>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</si>
  <si>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</si>
  <si>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</si>
  <si>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</si>
  <si>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</si>
  <si>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</si>
  <si>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</si>
  <si>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</si>
  <si>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</si>
  <si>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</si>
  <si>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</si>
  <si>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</si>
  <si>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</si>
  <si>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</si>
  <si>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</si>
  <si>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</si>
  <si>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</si>
  <si>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</si>
  <si>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</si>
  <si>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</si>
  <si>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</si>
  <si>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</si>
  <si>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</si>
  <si>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</si>
  <si>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</si>
  <si>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</si>
  <si>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</si>
  <si>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</si>
  <si>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</si>
  <si>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</si>
  <si>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</si>
  <si>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</si>
  <si>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</si>
  <si>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</si>
  <si>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</si>
  <si>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</si>
  <si>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</si>
  <si>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</si>
  <si>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</si>
  <si>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</si>
  <si>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</si>
  <si>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</si>
  <si>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</si>
  <si>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</si>
  <si>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</si>
  <si>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</si>
  <si>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</si>
  <si>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</si>
  <si>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</si>
  <si>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</si>
  <si>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</si>
  <si>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</si>
  <si>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</si>
  <si>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</si>
  <si>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</si>
  <si>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</si>
  <si>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</si>
  <si>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</si>
  <si>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</si>
  <si>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</si>
  <si>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</si>
  <si>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</si>
  <si>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</si>
  <si>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</si>
  <si>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</si>
  <si>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</si>
  <si>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</si>
  <si>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</si>
  <si>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</si>
  <si>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</si>
  <si>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</si>
  <si>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</si>
  <si>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</si>
  <si>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</si>
  <si>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</si>
  <si>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</si>
  <si>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</si>
  <si>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</si>
  <si>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</si>
  <si>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</si>
  <si>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</si>
  <si>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</si>
  <si>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</si>
  <si>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</si>
  <si>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</si>
  <si>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</si>
  <si>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</si>
  <si>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</si>
  <si>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</si>
  <si>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</si>
  <si>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</si>
  <si>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</si>
  <si>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</si>
  <si>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</si>
  <si>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</si>
  <si>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</si>
  <si>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</si>
  <si>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</si>
  <si>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</si>
  <si>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</si>
  <si>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</si>
  <si>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</si>
  <si>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</si>
  <si>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</si>
  <si>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</si>
  <si>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</si>
  <si>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</si>
  <si>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</si>
  <si>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</si>
  <si>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</si>
  <si>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</si>
  <si>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</si>
  <si>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</si>
  <si>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</si>
  <si>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</si>
  <si>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</si>
  <si>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</si>
  <si>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</si>
  <si>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</si>
  <si>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</si>
  <si>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</si>
  <si>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</si>
  <si>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</si>
  <si>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</si>
  <si>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</si>
  <si>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</si>
  <si>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</si>
  <si>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</si>
  <si>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</si>
  <si>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</si>
  <si>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</si>
  <si>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</si>
  <si>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</si>
  <si>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</si>
  <si>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</si>
  <si>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</si>
  <si>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</si>
  <si>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</si>
  <si>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</si>
  <si>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</si>
  <si>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</si>
  <si>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</si>
  <si>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</si>
  <si>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</si>
  <si>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</si>
  <si>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</si>
  <si>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</si>
  <si>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</si>
  <si>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</si>
  <si>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</si>
  <si>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</si>
  <si>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</si>
  <si>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</si>
  <si>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</si>
  <si>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</si>
  <si>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</si>
  <si>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</si>
  <si>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</si>
  <si>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</si>
  <si>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</si>
  <si>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</si>
  <si>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</si>
  <si>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</si>
  <si>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</si>
  <si>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</si>
  <si>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</si>
  <si>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</si>
  <si>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</si>
  <si>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</si>
  <si>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</si>
  <si>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</si>
  <si>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</si>
  <si>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</si>
  <si>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</si>
  <si>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</si>
  <si>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</si>
  <si>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</si>
  <si>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</si>
  <si>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</si>
  <si>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</si>
  <si>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</si>
  <si>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</si>
  <si>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</si>
  <si>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</si>
  <si>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</si>
  <si>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</si>
  <si>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</si>
  <si>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</si>
  <si>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</si>
  <si>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</si>
  <si>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</si>
  <si>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</si>
  <si>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</si>
  <si>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</si>
  <si>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</si>
  <si>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</si>
  <si>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</si>
  <si>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</si>
  <si>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</si>
  <si>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</si>
  <si>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</si>
  <si>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</si>
  <si>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</si>
  <si>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</si>
  <si>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</si>
  <si>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</si>
  <si>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</si>
  <si>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</si>
  <si>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</si>
  <si>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</si>
  <si>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</si>
  <si>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</si>
  <si>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</si>
  <si>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</si>
  <si>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</si>
  <si>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</si>
  <si>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</si>
  <si>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</si>
  <si>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</si>
  <si>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</si>
  <si>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</si>
  <si>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</si>
  <si>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</si>
  <si>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</si>
  <si>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</si>
  <si>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</si>
  <si>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</si>
  <si>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</si>
  <si>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</si>
  <si>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</si>
  <si>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</si>
  <si>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</si>
  <si>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</si>
  <si>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</si>
  <si>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</si>
  <si>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</si>
  <si>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</si>
  <si>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</si>
  <si>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</si>
  <si>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</si>
  <si>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</si>
  <si>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</si>
  <si>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</si>
  <si>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</si>
  <si>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</si>
  <si>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</si>
  <si>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</si>
  <si>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</si>
  <si>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</si>
  <si>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</si>
  <si>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</si>
  <si>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</si>
  <si>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</si>
  <si>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</si>
  <si>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</si>
  <si>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</si>
  <si>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</si>
  <si>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</si>
  <si>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</si>
  <si>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</si>
  <si>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</si>
  <si>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</si>
  <si>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</si>
  <si>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</si>
  <si>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</si>
  <si>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</si>
  <si>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</si>
  <si>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</si>
  <si>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</si>
  <si>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</si>
  <si>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</si>
  <si>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</si>
  <si>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</si>
  <si>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</si>
  <si>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</si>
  <si>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</si>
  <si>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</si>
  <si>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</si>
  <si>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</si>
  <si>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</si>
  <si>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</si>
  <si>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</si>
  <si>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</si>
  <si>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</si>
  <si>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</si>
  <si>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</si>
  <si>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</si>
  <si>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</si>
  <si>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</si>
  <si>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</si>
  <si>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</si>
  <si>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</si>
  <si>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</si>
  <si>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</si>
  <si>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</si>
  <si>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</si>
  <si>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</si>
  <si>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</si>
  <si>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</si>
  <si>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</si>
  <si>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</si>
  <si>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</si>
  <si>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</si>
  <si>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</si>
  <si>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</si>
  <si>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</si>
  <si>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</si>
  <si>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</si>
  <si>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</si>
  <si>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</si>
  <si>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</si>
  <si>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</si>
  <si>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</si>
  <si>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</si>
  <si>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</si>
  <si>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</si>
  <si>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</si>
  <si>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</si>
  <si>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</si>
  <si>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</si>
  <si>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</si>
  <si>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</si>
  <si>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</si>
  <si>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</si>
  <si>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</si>
  <si>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</si>
  <si>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</si>
  <si>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</si>
  <si>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</si>
  <si>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</si>
  <si>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</si>
  <si>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</si>
  <si>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</si>
  <si>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</si>
  <si>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</si>
  <si>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</si>
  <si>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</si>
  <si>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</si>
  <si>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</si>
  <si>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</si>
  <si>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</si>
  <si>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</si>
  <si>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</si>
  <si>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</si>
  <si>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</si>
  <si>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</si>
  <si>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</si>
  <si>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</si>
  <si>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</si>
  <si>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</si>
  <si>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</si>
  <si>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</si>
  <si>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</si>
  <si>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</si>
  <si>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</si>
  <si>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</si>
  <si>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</si>
  <si>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</si>
  <si>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</si>
  <si>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</si>
  <si>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</si>
  <si>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</si>
  <si>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</si>
  <si>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</si>
  <si>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</si>
  <si>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</si>
  <si>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</si>
  <si>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</si>
  <si>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</si>
  <si>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</si>
  <si>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</si>
  <si>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</si>
  <si>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</si>
  <si>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</si>
  <si>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</si>
  <si>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</si>
  <si>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</si>
  <si>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</si>
  <si>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</si>
  <si>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</si>
  <si>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</si>
  <si>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</si>
  <si>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</si>
  <si>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</si>
  <si>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</si>
  <si>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</si>
  <si>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</si>
  <si>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</si>
  <si>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</si>
  <si>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</si>
  <si>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</si>
  <si>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</si>
  <si>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</si>
  <si>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</si>
  <si>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</si>
  <si>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</si>
  <si>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</si>
  <si>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</si>
  <si>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</si>
  <si>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</si>
  <si>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</si>
  <si>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</si>
  <si>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</si>
  <si>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</si>
  <si>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</si>
  <si>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</si>
  <si>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</si>
  <si>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</si>
  <si>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</si>
  <si>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</si>
  <si>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</si>
  <si>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</si>
  <si>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</si>
  <si>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</si>
  <si>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</si>
  <si>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</si>
  <si>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</si>
  <si>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</si>
  <si>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</si>
  <si>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</si>
  <si>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</si>
  <si>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</si>
  <si>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</si>
  <si>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</si>
  <si>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</si>
  <si>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</si>
  <si>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</si>
  <si>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</si>
  <si>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</si>
  <si>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</si>
  <si>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</si>
  <si>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</si>
  <si>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</si>
  <si>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</si>
  <si>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</si>
  <si>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</si>
  <si>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</si>
  <si>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</si>
  <si>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</si>
  <si>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</si>
  <si>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</si>
  <si>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</si>
  <si>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</si>
  <si>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</si>
  <si>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</si>
  <si>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</si>
  <si>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</si>
  <si>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</si>
  <si>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</si>
  <si>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</si>
  <si>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</si>
  <si>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</si>
  <si>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</si>
  <si>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</si>
  <si>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</si>
  <si>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</si>
  <si>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</si>
  <si>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</si>
  <si>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</si>
  <si>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</si>
  <si>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</si>
  <si>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</si>
  <si>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</si>
  <si>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</si>
  <si>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</si>
  <si>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</si>
  <si>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</si>
  <si>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</si>
  <si>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</si>
  <si>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</si>
  <si>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</si>
  <si>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</si>
  <si>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</si>
  <si>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</si>
  <si>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</si>
  <si>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</si>
  <si>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</si>
  <si>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</si>
  <si>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</si>
  <si>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</si>
  <si>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</si>
  <si>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</si>
  <si>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</si>
  <si>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</si>
  <si>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</si>
  <si>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</si>
  <si>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</si>
  <si>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</si>
  <si>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</si>
  <si>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</si>
  <si>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</si>
  <si>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</si>
  <si>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</si>
  <si>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</si>
  <si>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</si>
  <si>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</si>
  <si>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</si>
  <si>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</si>
  <si>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</si>
  <si>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</si>
  <si>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</si>
  <si>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</si>
  <si>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</si>
  <si>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</si>
  <si>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</si>
  <si>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</si>
  <si>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</si>
  <si>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</si>
  <si>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</si>
  <si>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</si>
  <si>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</si>
  <si>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</si>
  <si>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</si>
  <si>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</si>
  <si>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</si>
  <si>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</si>
  <si>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</si>
  <si>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</si>
  <si>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</si>
  <si>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</si>
  <si>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</si>
  <si>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</si>
  <si>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</si>
  <si>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</si>
  <si>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</si>
  <si>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</si>
  <si>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</si>
  <si>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</si>
  <si>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</si>
  <si>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</si>
  <si>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</si>
  <si>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</si>
  <si>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</si>
  <si>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</si>
  <si>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</si>
  <si>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</si>
  <si>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</si>
  <si>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</si>
  <si>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</si>
  <si>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</si>
  <si>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</si>
  <si>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</si>
  <si>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</si>
  <si>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</si>
  <si>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</si>
  <si>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</si>
  <si>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</si>
  <si>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</si>
  <si>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</si>
  <si>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</si>
  <si>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</si>
  <si>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</si>
  <si>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</si>
  <si>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</si>
  <si>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</si>
  <si>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</si>
  <si>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</si>
  <si>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</si>
  <si>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</si>
  <si>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</si>
  <si>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</si>
  <si>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</si>
  <si>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</si>
  <si>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</si>
  <si>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</si>
  <si>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</si>
  <si>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</si>
  <si>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</si>
  <si>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</si>
  <si>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</si>
  <si>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</si>
  <si>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</si>
  <si>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</si>
  <si>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</si>
  <si>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</si>
  <si>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</si>
  <si>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</si>
  <si>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</si>
  <si>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</si>
  <si>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</si>
  <si>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</si>
  <si>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</si>
  <si>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</si>
  <si>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</si>
  <si>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</si>
  <si>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</si>
  <si>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</si>
  <si>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</si>
  <si>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</si>
  <si>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</si>
  <si>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</si>
  <si>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</si>
  <si>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</si>
  <si>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</si>
  <si>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</si>
  <si>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</si>
  <si>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</si>
  <si>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</si>
  <si>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</si>
  <si>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</si>
  <si>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</si>
  <si>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</si>
  <si>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</si>
  <si>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</si>
  <si>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</si>
  <si>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</si>
  <si>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</si>
  <si>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</si>
  <si>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</si>
  <si>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</si>
  <si>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</si>
  <si>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</si>
  <si>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</si>
  <si>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</si>
  <si>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</si>
  <si>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</si>
  <si>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</si>
  <si>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</si>
  <si>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</si>
  <si>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</si>
  <si>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</si>
  <si>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</si>
  <si>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</si>
  <si>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</si>
  <si>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</si>
  <si>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</si>
  <si>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</si>
  <si>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</si>
  <si>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</si>
  <si>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</si>
  <si>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</si>
  <si>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</si>
  <si>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</si>
  <si>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</si>
  <si>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</si>
  <si>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</si>
  <si>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</si>
  <si>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</si>
  <si>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</si>
  <si>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</si>
  <si>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</si>
  <si>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</si>
  <si>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</si>
  <si>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</si>
  <si>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</si>
  <si>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</si>
  <si>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</si>
  <si>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</si>
  <si>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</si>
  <si>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</si>
  <si>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</si>
  <si>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</si>
  <si>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</si>
  <si>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</si>
  <si>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</si>
  <si>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</si>
  <si>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</si>
  <si>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</si>
  <si>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</si>
  <si>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</si>
  <si>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</si>
  <si>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</si>
  <si>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</si>
  <si>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</si>
  <si>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</si>
  <si>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</si>
  <si>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</si>
  <si>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</si>
  <si>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</si>
  <si>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</si>
  <si>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</si>
  <si>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</si>
  <si>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</si>
  <si>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</si>
  <si>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</si>
  <si>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</si>
  <si>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</si>
  <si>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</si>
  <si>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</si>
  <si>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</si>
  <si>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</si>
  <si>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</si>
  <si>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</si>
  <si>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</si>
  <si>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</si>
  <si>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</si>
  <si>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</si>
  <si>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</si>
  <si>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</si>
  <si>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</si>
  <si>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</si>
  <si>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</si>
  <si>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</si>
  <si>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</si>
  <si>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</si>
  <si>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</si>
  <si>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</si>
  <si>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</si>
  <si>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</si>
  <si>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</si>
  <si>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</si>
  <si>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</si>
  <si>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</si>
  <si>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</si>
  <si>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</si>
  <si>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</si>
  <si>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</si>
  <si>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</si>
  <si>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</si>
  <si>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</si>
  <si>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</si>
  <si>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</si>
  <si>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</si>
  <si>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</si>
  <si>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</si>
  <si>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</si>
  <si>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</si>
  <si>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</si>
  <si>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</si>
  <si>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</si>
  <si>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</si>
  <si>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</si>
  <si>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</si>
  <si>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</si>
  <si>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</si>
  <si>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</si>
  <si>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</si>
  <si>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</si>
  <si>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</si>
  <si>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</si>
  <si>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</si>
  <si>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</si>
  <si>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</si>
  <si>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</si>
  <si>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</si>
  <si>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</si>
  <si>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</si>
  <si>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</si>
  <si>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</si>
  <si>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</si>
  <si>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</si>
  <si>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</si>
  <si>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</si>
  <si>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</si>
  <si>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</si>
  <si>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</si>
  <si>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</si>
  <si>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</si>
  <si>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</si>
  <si>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</si>
  <si>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</si>
  <si>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</si>
  <si>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</si>
  <si>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</si>
  <si>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</si>
  <si>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</si>
  <si>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</si>
  <si>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</si>
  <si>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</si>
  <si>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</si>
  <si>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</si>
  <si>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</si>
  <si>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</si>
  <si>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</si>
  <si>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</si>
  <si>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</si>
  <si>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</si>
  <si>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</si>
  <si>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</si>
  <si>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</si>
  <si>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</si>
  <si>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</si>
  <si>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</si>
  <si>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</si>
  <si>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</si>
  <si>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</si>
  <si>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</si>
  <si>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</si>
  <si>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</si>
  <si>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</si>
  <si>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</si>
  <si>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</si>
  <si>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</si>
  <si>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</si>
  <si>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</si>
  <si>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</si>
  <si>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</si>
  <si>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</si>
  <si>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</si>
  <si>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</si>
  <si>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</si>
  <si>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</si>
  <si>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</si>
  <si>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</si>
  <si>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</si>
  <si>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</si>
  <si>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</si>
  <si>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</si>
  <si>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</si>
  <si>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</si>
  <si>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</si>
  <si>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</si>
  <si>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</si>
  <si>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</si>
  <si>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</si>
  <si>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</si>
  <si>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</si>
  <si>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</si>
  <si>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</si>
  <si>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</si>
  <si>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</si>
  <si>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</si>
  <si>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</si>
  <si>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</si>
  <si>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</si>
  <si>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</si>
  <si>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</si>
  <si>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</si>
  <si>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</si>
  <si>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</si>
  <si>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</si>
  <si>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</si>
  <si>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</si>
  <si>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</si>
  <si>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</si>
  <si>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</si>
  <si>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</si>
  <si>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</si>
  <si>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</si>
  <si>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</si>
  <si>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</si>
  <si>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</si>
  <si>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</si>
  <si>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</si>
  <si>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</si>
  <si>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</si>
  <si>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</si>
  <si>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</si>
  <si>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</si>
  <si>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</si>
  <si>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</si>
  <si>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</si>
  <si>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</si>
  <si>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</si>
  <si>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</si>
  <si>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</si>
  <si>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</si>
  <si>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</si>
  <si>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</si>
  <si>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</si>
  <si>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</si>
  <si>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</si>
  <si>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</si>
  <si>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</si>
  <si>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</si>
  <si>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</si>
  <si>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</si>
  <si>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</si>
  <si>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</si>
  <si>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</si>
  <si>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</si>
  <si>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</si>
  <si>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</si>
  <si>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</si>
  <si>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</si>
  <si>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</si>
  <si>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</si>
  <si>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</si>
  <si>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</si>
  <si>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</si>
  <si>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</si>
  <si>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</si>
  <si>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</si>
  <si>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</si>
  <si>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</si>
  <si>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</si>
  <si>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</si>
  <si>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</si>
  <si>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</si>
  <si>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</si>
  <si>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</si>
  <si>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</si>
  <si>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</si>
  <si>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</si>
  <si>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</si>
  <si>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</si>
  <si>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</si>
  <si>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</si>
  <si>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</si>
  <si>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</si>
  <si>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</si>
  <si>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</si>
  <si>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</si>
  <si>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</si>
  <si>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</si>
  <si>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</si>
  <si>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</si>
  <si>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</si>
  <si>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</si>
  <si>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</si>
  <si>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</si>
  <si>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</si>
  <si>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</si>
  <si>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</si>
  <si>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</si>
  <si>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</si>
  <si>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</si>
  <si>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</si>
  <si>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</si>
  <si>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</si>
  <si>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</si>
  <si>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</si>
  <si>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</si>
  <si>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</si>
  <si>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</si>
  <si>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</si>
  <si>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</si>
  <si>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</si>
  <si>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</si>
  <si>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</si>
  <si>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</si>
  <si>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</si>
  <si>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</si>
  <si>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</si>
  <si>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</si>
  <si>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</si>
  <si>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</si>
  <si>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</si>
  <si>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</si>
  <si>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</si>
  <si>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</si>
  <si>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</si>
  <si>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</si>
  <si>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</si>
  <si>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</si>
  <si>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</si>
  <si>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</si>
  <si>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</si>
  <si>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</si>
  <si>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</si>
  <si>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</si>
  <si>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</si>
  <si>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</si>
  <si>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</si>
  <si>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</si>
  <si>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</si>
  <si>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</si>
  <si>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</si>
  <si>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</si>
  <si>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</si>
  <si>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</si>
  <si>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</si>
  <si>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</si>
  <si>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</si>
  <si>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</si>
  <si>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</si>
  <si>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</si>
  <si>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</si>
  <si>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</si>
  <si>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</si>
  <si>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</si>
  <si>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</si>
  <si>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</si>
  <si>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</si>
  <si>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</si>
  <si>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</si>
  <si>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</si>
  <si>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</si>
  <si>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</si>
  <si>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</si>
  <si>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</si>
  <si>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</si>
  <si>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</si>
  <si>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</si>
  <si>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</si>
  <si>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</si>
  <si>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</si>
  <si>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</si>
  <si>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</si>
  <si>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</si>
  <si>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</si>
  <si>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</si>
  <si>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</si>
  <si>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</si>
  <si>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</si>
  <si>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</si>
  <si>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</si>
  <si>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</si>
  <si>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</si>
  <si>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</si>
  <si>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</si>
  <si>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</si>
  <si>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</si>
  <si>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</si>
  <si>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</si>
  <si>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</si>
  <si>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</si>
  <si>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</si>
  <si>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</si>
  <si>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</si>
  <si>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</si>
  <si>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</si>
  <si>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</si>
  <si>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</si>
  <si>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</si>
  <si>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</si>
  <si>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</si>
  <si>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</si>
  <si>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</si>
  <si>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</si>
  <si>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</si>
  <si>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</si>
  <si>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</si>
  <si>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</si>
  <si>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</si>
  <si>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</si>
  <si>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</si>
  <si>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</si>
  <si>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</si>
  <si>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</si>
  <si>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</si>
  <si>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</si>
  <si>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</si>
  <si>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</si>
  <si>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</si>
  <si>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</si>
  <si>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</si>
  <si>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</si>
  <si>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</si>
  <si>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</si>
  <si>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</si>
  <si>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</si>
  <si>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</si>
  <si>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</si>
  <si>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</si>
  <si>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</si>
  <si>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</si>
  <si>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</si>
  <si>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</si>
  <si>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</si>
  <si>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</si>
  <si>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</si>
  <si>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</si>
  <si>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</si>
  <si>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</si>
  <si>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</si>
  <si>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</si>
  <si>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</si>
  <si>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</si>
  <si>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</si>
  <si>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</si>
  <si>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</si>
  <si>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</si>
  <si>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</si>
  <si>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</si>
  <si>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</si>
  <si>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</si>
  <si>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</si>
  <si>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</si>
  <si>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</si>
  <si>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</si>
  <si>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</si>
  <si>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</si>
  <si>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</si>
  <si>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</si>
  <si>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</si>
  <si>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</si>
  <si>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</si>
  <si>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</si>
  <si>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</si>
  <si>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</si>
  <si>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</si>
  <si>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</si>
  <si>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</si>
  <si>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</si>
  <si>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</si>
  <si>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</si>
  <si>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</si>
  <si>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</si>
  <si>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</si>
  <si>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</si>
  <si>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</si>
  <si>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</si>
  <si>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</si>
  <si>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</si>
  <si>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</si>
  <si>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</si>
  <si>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</si>
  <si>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</si>
  <si>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</si>
  <si>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</si>
  <si>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</si>
  <si>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</si>
  <si>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</si>
  <si>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</si>
  <si>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</si>
  <si>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</si>
  <si>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</si>
  <si>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</si>
  <si>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</si>
  <si>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</si>
  <si>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</si>
  <si>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</si>
  <si>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</si>
  <si>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</si>
  <si>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</si>
  <si>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</si>
  <si>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</si>
  <si>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</si>
  <si>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</si>
  <si>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</si>
  <si>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</si>
  <si>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</si>
  <si>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</si>
  <si>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</si>
  <si>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</si>
  <si>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</si>
  <si>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</si>
  <si>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</si>
  <si>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</si>
  <si>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</si>
  <si>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</si>
  <si>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</si>
  <si>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</si>
  <si>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</si>
  <si>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</si>
  <si>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</si>
  <si>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</si>
  <si>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</si>
  <si>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</si>
  <si>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</si>
  <si>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</si>
  <si>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</si>
  <si>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</si>
  <si>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</si>
  <si>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</si>
  <si>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</si>
  <si>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</si>
  <si>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</si>
  <si>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</si>
  <si>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</si>
  <si>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</si>
  <si>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</si>
  <si>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</si>
  <si>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</si>
  <si>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</si>
  <si>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</si>
  <si>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</si>
  <si>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</si>
  <si>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</si>
  <si>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</si>
  <si>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</si>
  <si>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</si>
  <si>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</si>
  <si>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</si>
  <si>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</si>
  <si>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</si>
  <si>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</si>
  <si>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</si>
  <si>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</si>
  <si>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</si>
  <si>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</si>
  <si>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</si>
  <si>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</si>
  <si>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</si>
  <si>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</si>
  <si>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</si>
  <si>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</si>
  <si>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</si>
  <si>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</si>
  <si>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</si>
  <si>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</si>
  <si>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</si>
  <si>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</si>
  <si>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</si>
  <si>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</si>
  <si>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</si>
  <si>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</si>
  <si>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</si>
  <si>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</si>
  <si>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</si>
  <si>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</si>
  <si>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</si>
  <si>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</si>
  <si>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</si>
  <si>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</si>
  <si>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</si>
  <si>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</si>
  <si>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</si>
  <si>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</si>
  <si>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</si>
  <si>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</si>
  <si>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</si>
  <si>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</si>
  <si>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</si>
  <si>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</si>
  <si>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</si>
  <si>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</si>
  <si>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</si>
  <si>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</si>
  <si>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</si>
  <si>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</si>
  <si>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</si>
  <si>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</si>
  <si>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</si>
  <si>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</si>
  <si>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</si>
  <si>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</si>
  <si>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</si>
  <si>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</si>
  <si>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</si>
  <si>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</si>
  <si>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</si>
  <si>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</si>
  <si>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</si>
  <si>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</si>
  <si>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</si>
  <si>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</si>
  <si>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</si>
  <si>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</si>
  <si>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</si>
  <si>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</si>
  <si>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</si>
  <si>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</si>
  <si>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</si>
  <si>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</si>
  <si>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</si>
  <si>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</si>
  <si>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</si>
  <si>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</si>
  <si>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</si>
  <si>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</si>
  <si>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</si>
  <si>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</si>
  <si>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</si>
  <si>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</si>
  <si>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</si>
  <si>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</si>
  <si>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</si>
  <si>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</si>
  <si>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</si>
  <si>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</si>
  <si>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</si>
  <si>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</si>
  <si>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</si>
  <si>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</si>
  <si>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</si>
  <si>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</si>
  <si>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</si>
  <si>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</si>
  <si>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</si>
  <si>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</si>
  <si>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</si>
  <si>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</si>
  <si>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</si>
  <si>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</si>
  <si>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</si>
  <si>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</si>
  <si>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</si>
  <si>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</si>
  <si>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</si>
  <si>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</si>
  <si>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</si>
  <si>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</si>
  <si>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</si>
  <si>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</si>
  <si>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</si>
  <si>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</si>
  <si>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</si>
  <si>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</si>
  <si>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</si>
  <si>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</si>
  <si>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</si>
  <si>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</si>
  <si>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</si>
  <si>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</si>
  <si>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</si>
  <si>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</si>
  <si>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</si>
  <si>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</si>
  <si>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</si>
  <si>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</si>
  <si>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</si>
  <si>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</si>
  <si>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</si>
  <si>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</si>
  <si>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</si>
  <si>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</si>
  <si>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</si>
  <si>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</si>
  <si>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</si>
  <si>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</si>
  <si>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</si>
  <si>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</si>
  <si>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</si>
  <si>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</si>
  <si>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</si>
  <si>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</si>
  <si>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</si>
  <si>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</si>
  <si>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</si>
  <si>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</si>
  <si>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</si>
  <si>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</si>
  <si>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</si>
  <si>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</si>
  <si>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</si>
  <si>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</si>
  <si>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</si>
  <si>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</si>
  <si>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</si>
  <si>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</si>
  <si>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</si>
  <si>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</si>
  <si>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</si>
  <si>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</si>
  <si>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</si>
  <si>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</si>
  <si>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</si>
  <si>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</si>
  <si>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</si>
  <si>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</si>
  <si>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</si>
  <si>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</si>
  <si>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</si>
  <si>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</si>
  <si>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</si>
  <si>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</si>
  <si>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</si>
  <si>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</si>
  <si>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</si>
  <si>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</si>
  <si>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</si>
  <si>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</si>
  <si>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</si>
  <si>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</si>
  <si>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</si>
  <si>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</si>
  <si>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</si>
  <si>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</si>
  <si>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</si>
  <si>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</si>
  <si>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</si>
  <si>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</si>
  <si>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</si>
  <si>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</si>
  <si>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</si>
  <si>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</si>
  <si>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</si>
  <si>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</si>
  <si>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</si>
  <si>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</si>
  <si>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</si>
  <si>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</si>
  <si>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</si>
  <si>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</si>
  <si>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</si>
  <si>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</si>
  <si>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</si>
  <si>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</si>
  <si>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</si>
  <si>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</si>
  <si>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</si>
  <si>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</si>
  <si>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</si>
  <si>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</si>
  <si>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</si>
  <si>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</si>
  <si>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</si>
  <si>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</si>
  <si>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</si>
  <si>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</si>
  <si>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</si>
  <si>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</si>
  <si>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</si>
  <si>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</si>
  <si>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</si>
  <si>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</si>
  <si>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</si>
  <si>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</si>
  <si>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</si>
  <si>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</si>
  <si>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</si>
  <si>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</si>
  <si>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</si>
  <si>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</si>
  <si>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</si>
  <si>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</si>
  <si>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</si>
  <si>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</si>
  <si>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</si>
  <si>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</si>
  <si>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</si>
  <si>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</si>
  <si>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</si>
  <si>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</si>
  <si>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</si>
  <si>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</si>
  <si>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</si>
  <si>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</si>
  <si>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</si>
  <si>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</si>
  <si>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</si>
  <si>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</si>
  <si>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</si>
  <si>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</si>
  <si>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</si>
  <si>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</si>
  <si>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</si>
  <si>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</si>
  <si>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</si>
  <si>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</si>
  <si>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</si>
  <si>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</si>
  <si>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</si>
  <si>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</si>
  <si>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</si>
  <si>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</si>
  <si>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</si>
  <si>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</si>
  <si>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</si>
  <si>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</si>
  <si>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</si>
  <si>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</si>
  <si>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</si>
  <si>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</si>
  <si>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</si>
  <si>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</si>
  <si>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</si>
  <si>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</si>
  <si>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</si>
  <si>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</si>
  <si>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</si>
  <si>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</si>
  <si>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</si>
  <si>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</si>
  <si>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</si>
  <si>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</si>
  <si>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</si>
  <si>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</si>
  <si>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</si>
  <si>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</si>
  <si>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</si>
  <si>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</si>
  <si>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</si>
  <si>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</si>
  <si>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</si>
  <si>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</si>
  <si>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</si>
  <si>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</si>
  <si>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</si>
  <si>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</si>
  <si>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</si>
  <si>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</si>
  <si>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</si>
  <si>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</si>
  <si>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</si>
  <si>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</si>
  <si>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</si>
  <si>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</si>
  <si>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</si>
  <si>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</si>
  <si>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</si>
  <si>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</si>
  <si>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</si>
  <si>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</si>
  <si>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</si>
  <si>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</si>
  <si>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</si>
  <si>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</si>
  <si>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</si>
  <si>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</si>
  <si>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</si>
  <si>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</si>
  <si>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</si>
  <si>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</si>
  <si>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</si>
  <si>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</si>
  <si>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</si>
  <si>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</si>
  <si>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</si>
  <si>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</si>
  <si>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</si>
  <si>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</si>
  <si>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</si>
  <si>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</si>
  <si>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</si>
  <si>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</si>
  <si>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</si>
  <si>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</si>
  <si>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</si>
  <si>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</si>
  <si>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</si>
  <si>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</si>
  <si>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</si>
  <si>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</si>
  <si>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</si>
  <si>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</si>
  <si>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</si>
  <si>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</si>
  <si>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</si>
  <si>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</si>
  <si>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</si>
  <si>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</si>
  <si>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</si>
  <si>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</si>
  <si>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</si>
  <si>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</si>
  <si>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</si>
  <si>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</si>
  <si>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</si>
  <si>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</si>
  <si>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</si>
  <si>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</si>
  <si>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</si>
  <si>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</si>
  <si>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</si>
  <si>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</si>
  <si>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</si>
  <si>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</si>
  <si>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</si>
  <si>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</si>
  <si>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</si>
  <si>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</si>
  <si>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</si>
  <si>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</si>
  <si>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</si>
  <si>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</si>
  <si>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</si>
  <si>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</si>
  <si>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</si>
  <si>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</si>
  <si>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</si>
  <si>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</si>
  <si>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</si>
  <si>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</si>
  <si>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</si>
  <si>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</si>
  <si>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</si>
  <si>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</si>
  <si>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</si>
  <si>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</si>
  <si>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</si>
  <si>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</si>
  <si>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</si>
  <si>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</si>
  <si>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</si>
  <si>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</si>
  <si>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</si>
  <si>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</si>
  <si>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</si>
  <si>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</si>
  <si>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</si>
  <si>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</si>
  <si>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</si>
  <si>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</si>
  <si>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</si>
  <si>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</si>
  <si>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</si>
  <si>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</si>
  <si>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</si>
  <si>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</si>
  <si>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</si>
  <si>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</si>
  <si>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</si>
  <si>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</si>
  <si>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</si>
  <si>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</si>
  <si>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</si>
  <si>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</si>
  <si>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</si>
  <si>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</si>
  <si>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</si>
  <si>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</si>
  <si>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</si>
  <si>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</si>
  <si>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</si>
  <si>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</si>
  <si>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</si>
  <si>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</si>
  <si>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</si>
  <si>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</si>
  <si>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</si>
  <si>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</si>
  <si>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</si>
  <si>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</si>
  <si>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</si>
  <si>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</si>
  <si>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</si>
  <si>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</si>
  <si>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</si>
  <si>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</si>
  <si>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</si>
  <si>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</si>
  <si>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</si>
  <si>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</si>
  <si>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</si>
  <si>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</si>
  <si>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</si>
  <si>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</si>
  <si>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</si>
  <si>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</si>
  <si>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</si>
  <si>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</si>
  <si>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</si>
  <si>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</si>
  <si>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</si>
  <si>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</si>
  <si>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</si>
  <si>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</si>
  <si>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</si>
  <si>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</si>
  <si>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</si>
  <si>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</si>
  <si>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</si>
  <si>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</si>
  <si>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</si>
  <si>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</si>
  <si>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</si>
  <si>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</si>
  <si>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</si>
  <si>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</si>
  <si>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</si>
  <si>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</si>
  <si>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</si>
  <si>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</si>
  <si>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</si>
  <si>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</si>
  <si>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</si>
  <si>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</si>
  <si>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</si>
  <si>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</si>
  <si>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</si>
  <si>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</si>
  <si>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</si>
  <si>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</si>
  <si>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</si>
  <si>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</si>
  <si>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</si>
  <si>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</si>
  <si>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</si>
  <si>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</si>
  <si>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</si>
  <si>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</si>
  <si>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</si>
  <si>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</si>
  <si>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</si>
  <si>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</si>
  <si>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</si>
  <si>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</si>
  <si>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</si>
  <si>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</si>
  <si>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</si>
  <si>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</si>
  <si>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</si>
  <si>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</si>
  <si>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</si>
  <si>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</si>
  <si>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</si>
  <si>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</si>
  <si>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</si>
  <si>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</si>
  <si>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</si>
  <si>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</si>
  <si>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</si>
  <si>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</si>
  <si>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</si>
  <si>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</si>
  <si>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</si>
  <si>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</si>
  <si>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</si>
  <si>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</si>
  <si>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</si>
  <si>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</si>
  <si>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</si>
  <si>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</si>
  <si>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</si>
  <si>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</si>
  <si>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</si>
  <si>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</si>
  <si>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</si>
  <si>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</si>
  <si>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</si>
  <si>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</si>
  <si>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</si>
  <si>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</si>
  <si>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</si>
  <si>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</si>
  <si>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</si>
  <si>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</si>
  <si>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</si>
  <si>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</si>
  <si>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</si>
  <si>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</si>
  <si>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</si>
  <si>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</si>
  <si>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</si>
  <si>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</si>
  <si>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</si>
  <si>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</si>
  <si>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</si>
  <si>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</si>
  <si>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</si>
  <si>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</si>
  <si>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</si>
  <si>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</si>
  <si>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</si>
  <si>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</si>
  <si>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</si>
  <si>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</si>
  <si>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</si>
  <si>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</si>
  <si>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</si>
  <si>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</si>
  <si>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</si>
  <si>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</si>
  <si>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</si>
  <si>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</si>
  <si>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</si>
  <si>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</si>
  <si>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</si>
  <si>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</si>
  <si>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</si>
  <si>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</si>
  <si>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</si>
  <si>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</si>
  <si>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</si>
  <si>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</si>
  <si>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</si>
  <si>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</si>
  <si>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</si>
  <si>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</si>
  <si>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</si>
  <si>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</si>
  <si>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</si>
  <si>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</si>
  <si>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</si>
  <si>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</si>
  <si>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</si>
  <si>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</si>
  <si>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</si>
  <si>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</si>
  <si>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</si>
  <si>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</si>
  <si>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</si>
  <si>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</si>
  <si>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</si>
  <si>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</si>
  <si>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</si>
  <si>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</si>
  <si>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</si>
  <si>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</si>
  <si>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</si>
  <si>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</si>
  <si>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</si>
  <si>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</si>
  <si>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</si>
  <si>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</si>
  <si>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</si>
  <si>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</si>
  <si>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</si>
  <si>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</si>
  <si>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</si>
  <si>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</si>
  <si>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</si>
  <si>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</si>
  <si>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</si>
  <si>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</si>
  <si>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</si>
  <si>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</si>
  <si>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</si>
  <si>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</si>
  <si>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</si>
  <si>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</si>
  <si>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</si>
  <si>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</si>
  <si>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</si>
  <si>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</si>
  <si>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</si>
  <si>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</si>
  <si>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</si>
  <si>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</si>
  <si>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</si>
  <si>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</si>
  <si>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</si>
  <si>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</si>
  <si>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</si>
  <si>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</si>
  <si>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</si>
  <si>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</si>
  <si>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</si>
  <si>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</si>
  <si>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</si>
  <si>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</si>
  <si>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</si>
  <si>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</si>
  <si>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</si>
  <si>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</si>
  <si>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</si>
  <si>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</si>
  <si>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</si>
  <si>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</si>
  <si>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</si>
  <si>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</si>
  <si>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</si>
  <si>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</si>
  <si>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</si>
  <si>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</si>
  <si>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</si>
  <si>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</si>
  <si>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</si>
  <si>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</si>
  <si>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</si>
  <si>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</si>
  <si>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</si>
  <si>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</si>
  <si>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</si>
  <si>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</si>
  <si>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</si>
  <si>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</si>
  <si>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</si>
  <si>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</si>
  <si>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</si>
  <si>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</si>
  <si>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</si>
  <si>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</si>
  <si>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</si>
  <si>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</si>
  <si>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</si>
  <si>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</si>
  <si>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</si>
  <si>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</si>
  <si>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</si>
  <si>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</si>
  <si>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</si>
  <si>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</si>
  <si>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</si>
  <si>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</si>
  <si>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</si>
  <si>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</si>
  <si>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</si>
  <si>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</si>
  <si>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</si>
  <si>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</si>
  <si>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</si>
  <si>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</si>
  <si>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</si>
  <si>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</si>
  <si>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</si>
  <si>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</si>
  <si>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</si>
  <si>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</si>
  <si>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</si>
  <si>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</si>
  <si>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</si>
  <si>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</si>
  <si>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</si>
  <si>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</si>
  <si>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</si>
  <si>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</si>
  <si>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</si>
  <si>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</si>
  <si>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</si>
  <si>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</si>
  <si>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</si>
  <si>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</si>
  <si>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</si>
  <si>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</si>
  <si>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</si>
  <si>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</si>
  <si>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</si>
  <si>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</si>
  <si>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</si>
  <si>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</si>
  <si>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</si>
  <si>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</si>
  <si>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</si>
  <si>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</si>
  <si>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</si>
  <si>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</si>
  <si>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</si>
  <si>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</si>
  <si>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</si>
  <si>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</si>
  <si>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</si>
  <si>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</si>
  <si>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</si>
  <si>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</si>
  <si>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</si>
  <si>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</si>
  <si>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</si>
  <si>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</si>
  <si>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</si>
  <si>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</si>
  <si>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</si>
  <si>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</si>
  <si>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</si>
  <si>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</si>
  <si>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</si>
  <si>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</si>
  <si>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</si>
  <si>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</si>
  <si>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</si>
  <si>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</si>
  <si>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</si>
  <si>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</si>
  <si>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</si>
  <si>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</si>
  <si>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</si>
  <si>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</si>
  <si>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</si>
  <si>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</si>
  <si>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</si>
  <si>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</si>
  <si>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</si>
  <si>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</si>
  <si>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</si>
  <si>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</si>
  <si>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</si>
  <si>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</si>
  <si>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</si>
  <si>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</si>
  <si>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</si>
  <si>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</si>
  <si>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</si>
  <si>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</si>
  <si>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</si>
  <si>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</si>
  <si>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</si>
  <si>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</si>
  <si>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</si>
  <si>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</si>
  <si>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</si>
  <si>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</si>
  <si>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</si>
  <si>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</si>
  <si>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</si>
  <si>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</si>
  <si>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</si>
  <si>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</si>
  <si>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</si>
  <si>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</si>
  <si>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</si>
  <si>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</si>
  <si>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</si>
  <si>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</si>
  <si>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</si>
  <si>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</si>
  <si>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</si>
  <si>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</si>
  <si>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</si>
  <si>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</si>
  <si>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</si>
  <si>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</si>
  <si>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</si>
  <si>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</si>
  <si>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</si>
  <si>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</si>
  <si>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</si>
  <si>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</si>
  <si>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</si>
  <si>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</si>
  <si>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</si>
  <si>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</si>
  <si>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</si>
  <si>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</si>
  <si>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</si>
  <si>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</si>
  <si>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</si>
  <si>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</si>
  <si>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</si>
  <si>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</si>
  <si>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</si>
  <si>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</si>
  <si>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</si>
  <si>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</si>
  <si>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</si>
  <si>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</si>
  <si>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</si>
  <si>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</si>
  <si>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</si>
  <si>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</si>
  <si>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</si>
  <si>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</si>
  <si>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</si>
  <si>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</si>
  <si>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</si>
  <si>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</si>
  <si>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</si>
  <si>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</si>
  <si>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</si>
  <si>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</si>
  <si>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</si>
  <si>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</si>
  <si>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</si>
  <si>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</si>
  <si>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</si>
  <si>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</si>
  <si>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</si>
  <si>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</si>
  <si>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</si>
  <si>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</si>
  <si>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</si>
  <si>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</si>
  <si>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</si>
  <si>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</si>
  <si>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</si>
  <si>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</si>
  <si>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</si>
  <si>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</si>
  <si>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</si>
  <si>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</si>
  <si>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</si>
  <si>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</si>
  <si>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</si>
  <si>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</si>
  <si>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</si>
  <si>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</si>
  <si>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</si>
  <si>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</si>
  <si>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</si>
  <si>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</si>
  <si>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</si>
  <si>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</si>
  <si>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</si>
  <si>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</si>
  <si>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</si>
  <si>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</si>
  <si>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</si>
  <si>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</si>
  <si>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</si>
  <si>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</si>
  <si>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</si>
  <si>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</si>
  <si>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</si>
  <si>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</si>
  <si>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</si>
  <si>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</si>
  <si>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</si>
  <si>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</si>
  <si>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</si>
  <si>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</si>
  <si>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</si>
  <si>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</si>
  <si>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</si>
  <si>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</si>
  <si>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</si>
  <si>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</si>
  <si>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</si>
  <si>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</si>
  <si>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</si>
  <si>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</si>
  <si>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</si>
  <si>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</si>
  <si>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</si>
  <si>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</si>
  <si>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</si>
  <si>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</si>
  <si>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</si>
  <si>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</si>
  <si>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</si>
  <si>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</si>
  <si>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</si>
  <si>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</si>
  <si>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</si>
  <si>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</si>
  <si>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</si>
  <si>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</si>
  <si>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</si>
  <si>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</si>
  <si>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</si>
  <si>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</si>
  <si>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</si>
  <si>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</si>
  <si>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</si>
  <si>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</si>
  <si>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</si>
  <si>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</si>
  <si>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</si>
  <si>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</si>
  <si>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</si>
  <si>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</si>
  <si>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</si>
  <si>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</si>
  <si>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</si>
  <si>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</si>
  <si>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</si>
  <si>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</si>
  <si>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</si>
  <si>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</si>
  <si>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</si>
  <si>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</si>
  <si>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</si>
  <si>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</si>
  <si>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</si>
  <si>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</si>
  <si>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</si>
  <si>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</si>
  <si>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</si>
  <si>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</si>
  <si>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</si>
  <si>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</si>
  <si>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</si>
  <si>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</si>
  <si>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</si>
  <si>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</si>
  <si>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</si>
  <si>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</si>
  <si>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</si>
  <si>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</si>
  <si>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</si>
  <si>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</si>
  <si>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</si>
  <si>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</si>
  <si>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</si>
  <si>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</si>
  <si>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</si>
  <si>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</si>
  <si>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</si>
  <si>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</si>
  <si>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</si>
  <si>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</si>
  <si>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</si>
  <si>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</si>
  <si>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</si>
  <si>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</si>
  <si>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</si>
  <si>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</si>
  <si>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</si>
  <si>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</si>
  <si>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</si>
  <si>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</si>
  <si>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</si>
  <si>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</si>
  <si>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</si>
  <si>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</si>
  <si>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</si>
  <si>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</si>
  <si>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</si>
  <si>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</si>
  <si>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</si>
  <si>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</si>
  <si>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</si>
  <si>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</si>
  <si>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</si>
  <si>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</si>
  <si>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</si>
  <si>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</si>
  <si>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</si>
  <si>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</si>
  <si>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</si>
  <si>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</si>
  <si>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</si>
  <si>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</si>
  <si>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</si>
  <si>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</si>
  <si>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</si>
  <si>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</si>
  <si>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</si>
  <si>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</si>
  <si>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</si>
  <si>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</si>
  <si>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</si>
  <si>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</si>
  <si>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</si>
  <si>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</si>
  <si>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</si>
  <si>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</si>
  <si>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</si>
  <si>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</si>
  <si>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</si>
  <si>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</si>
  <si>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</si>
  <si>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</si>
  <si>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</si>
  <si>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</si>
  <si>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</si>
  <si>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</si>
  <si>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</si>
  <si>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</si>
  <si>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</si>
  <si>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</si>
  <si>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</si>
  <si>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</si>
  <si>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</si>
  <si>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</si>
  <si>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</si>
  <si>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</si>
  <si>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</si>
  <si>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</si>
  <si>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</si>
  <si>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</si>
  <si>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</si>
  <si>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</si>
  <si>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</si>
  <si>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</si>
  <si>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</si>
  <si>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</si>
  <si>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</si>
  <si>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</si>
  <si>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</si>
  <si>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</si>
  <si>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</si>
  <si>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</si>
  <si>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</si>
  <si>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</si>
  <si>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</si>
  <si>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</si>
  <si>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</si>
  <si>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</si>
  <si>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</si>
  <si>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</si>
  <si>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</si>
  <si>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</si>
  <si>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</si>
  <si>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</si>
  <si>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</si>
  <si>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</si>
  <si>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</si>
  <si>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</si>
  <si>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</si>
  <si>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</si>
  <si>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</si>
  <si>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</si>
  <si>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</si>
  <si>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</si>
  <si>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</si>
  <si>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</si>
  <si>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</si>
  <si>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</si>
  <si>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</si>
  <si>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</si>
  <si>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</si>
  <si>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</si>
  <si>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</si>
  <si>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</si>
  <si>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</si>
  <si>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</si>
  <si>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</si>
  <si>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</si>
  <si>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</si>
  <si>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</si>
  <si>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</si>
  <si>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</si>
  <si>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</si>
  <si>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</si>
  <si>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</si>
  <si>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</si>
  <si>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</si>
  <si>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</si>
  <si>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</si>
  <si>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</si>
  <si>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</si>
  <si>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</si>
  <si>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</si>
  <si>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</si>
  <si>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</si>
  <si>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</si>
  <si>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</si>
  <si>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</si>
  <si>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</si>
  <si>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</si>
  <si>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</si>
  <si>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</si>
  <si>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</si>
  <si>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</si>
  <si>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</si>
  <si>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</si>
  <si>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</si>
  <si>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</si>
  <si>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</si>
  <si>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</si>
  <si>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</si>
  <si>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</si>
  <si>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</si>
  <si>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</si>
  <si>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</si>
  <si>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</si>
  <si>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</si>
  <si>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</si>
  <si>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</si>
  <si>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</si>
  <si>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</si>
  <si>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</si>
  <si>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</si>
  <si>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</si>
  <si>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</si>
  <si>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</si>
  <si>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</si>
  <si>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</si>
  <si>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</si>
  <si>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</si>
  <si>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</si>
  <si>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</si>
  <si>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</si>
  <si>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</si>
  <si>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</si>
  <si>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</si>
  <si>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</si>
  <si>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</si>
  <si>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</si>
  <si>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</si>
  <si>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</si>
  <si>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</si>
  <si>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</si>
  <si>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</si>
  <si>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</si>
  <si>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</si>
  <si>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</si>
  <si>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</si>
  <si>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</si>
  <si>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</si>
  <si>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</si>
  <si>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</si>
  <si>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</si>
  <si>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</si>
  <si>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</si>
  <si>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</si>
  <si>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</si>
  <si>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</si>
  <si>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</si>
  <si>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</si>
  <si>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</si>
  <si>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</si>
  <si>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</si>
  <si>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</si>
  <si>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</si>
  <si>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</si>
  <si>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</si>
  <si>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</si>
  <si>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</si>
  <si>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</si>
  <si>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</si>
  <si>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</si>
  <si>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</si>
  <si>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</si>
  <si>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</si>
  <si>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</si>
  <si>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</si>
  <si>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</si>
  <si>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</si>
  <si>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</si>
  <si>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</si>
  <si>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</si>
  <si>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</si>
  <si>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</si>
  <si>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</si>
  <si>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</si>
  <si>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</si>
  <si>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</si>
  <si>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</si>
  <si>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</si>
  <si>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</si>
  <si>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</si>
  <si>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</si>
  <si>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</si>
  <si>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</si>
  <si>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</si>
  <si>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</si>
  <si>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</si>
  <si>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</si>
  <si>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</si>
  <si>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</si>
  <si>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</si>
  <si>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</si>
  <si>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</si>
  <si>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</si>
  <si>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</si>
  <si>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</si>
  <si>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</si>
  <si>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</si>
  <si>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</si>
  <si>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</si>
  <si>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</si>
  <si>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</si>
  <si>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</si>
  <si>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</si>
  <si>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</si>
  <si>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</si>
  <si>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</si>
  <si>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</si>
  <si>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</si>
  <si>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</si>
  <si>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</si>
  <si>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</si>
  <si>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</si>
  <si>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</si>
  <si>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</si>
  <si>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</si>
  <si>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</si>
  <si>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</si>
  <si>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</si>
  <si>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</si>
  <si>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</si>
  <si>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</si>
  <si>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</si>
  <si>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</si>
  <si>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</si>
  <si>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</si>
  <si>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</si>
  <si>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</si>
  <si>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</si>
  <si>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</si>
  <si>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</si>
  <si>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</si>
  <si>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</si>
  <si>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</si>
  <si>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</si>
  <si>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</si>
  <si>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</si>
  <si>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</si>
  <si>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</si>
  <si>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</si>
  <si>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</si>
  <si>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</si>
  <si>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</si>
  <si>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</si>
  <si>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</si>
  <si>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</si>
  <si>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</si>
  <si>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</si>
  <si>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</si>
  <si>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</si>
  <si>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</si>
  <si>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</si>
  <si>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</si>
  <si>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</si>
  <si>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</si>
  <si>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</si>
  <si>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</si>
  <si>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</si>
  <si>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</si>
  <si>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</si>
  <si>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</si>
  <si>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</si>
  <si>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</si>
  <si>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</si>
  <si>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</si>
  <si>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</si>
  <si>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</si>
  <si>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</si>
  <si>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</si>
  <si>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</si>
  <si>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</si>
  <si>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</si>
  <si>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</si>
  <si>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</si>
  <si>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</si>
  <si>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</si>
  <si>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</si>
  <si>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</si>
  <si>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</si>
  <si>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</si>
  <si>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</si>
  <si>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</si>
  <si>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</si>
  <si>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</si>
  <si>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</si>
  <si>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</si>
  <si>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</si>
  <si>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</si>
  <si>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</si>
  <si>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</si>
  <si>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</si>
  <si>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</si>
  <si>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</si>
  <si>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</si>
  <si>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</si>
  <si>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</si>
  <si>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</si>
  <si>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</si>
  <si>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</si>
  <si>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</si>
  <si>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</si>
  <si>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</si>
  <si>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</si>
  <si>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</si>
  <si>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</si>
  <si>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</si>
  <si>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</si>
  <si>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</si>
  <si>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</si>
  <si>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</si>
  <si>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</si>
  <si>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</si>
  <si>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</si>
  <si>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</si>
  <si>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</si>
  <si>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</si>
  <si>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</si>
  <si>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</si>
  <si>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</si>
  <si>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</si>
  <si>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</si>
  <si>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</si>
  <si>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</si>
  <si>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</si>
  <si>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</si>
  <si>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</si>
  <si>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</si>
  <si>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</si>
  <si>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</si>
  <si>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</si>
  <si>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</si>
  <si>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</si>
  <si>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</si>
  <si>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</si>
  <si>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</si>
  <si>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</si>
  <si>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</si>
  <si>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</si>
  <si>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</si>
  <si>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</si>
  <si>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</si>
  <si>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</si>
  <si>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</si>
  <si>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</si>
  <si>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</si>
  <si>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</si>
  <si>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</si>
  <si>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</si>
  <si>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</si>
  <si>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</si>
  <si>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</si>
  <si>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</si>
  <si>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</si>
  <si>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</si>
  <si>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</si>
  <si>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</si>
  <si>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</si>
  <si>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</si>
  <si>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</si>
  <si>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</si>
  <si>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</si>
  <si>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</si>
  <si>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</si>
  <si>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</si>
  <si>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</si>
  <si>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</si>
  <si>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</si>
  <si>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</si>
  <si>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</si>
  <si>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</si>
  <si>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</si>
  <si>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</si>
  <si>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</si>
  <si>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</si>
  <si>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</si>
  <si>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</si>
  <si>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</si>
  <si>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</si>
  <si>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</si>
  <si>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</si>
  <si>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</si>
  <si>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</si>
  <si>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</si>
  <si>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</si>
  <si>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</si>
  <si>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</si>
  <si>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</si>
  <si>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</si>
  <si>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</si>
  <si>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</si>
  <si>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</si>
  <si>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</si>
  <si>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</si>
  <si>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</si>
  <si>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</si>
  <si>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</si>
  <si>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</si>
  <si>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</si>
  <si>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</si>
  <si>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</si>
  <si>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</si>
  <si>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</si>
  <si>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</si>
  <si>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</si>
  <si>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</si>
  <si>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</si>
  <si>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</si>
  <si>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</si>
  <si>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</si>
  <si>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</si>
  <si>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</si>
  <si>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</si>
  <si>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</si>
  <si>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</si>
  <si>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</si>
  <si>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</si>
  <si>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</si>
  <si>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</si>
  <si>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</si>
  <si>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</si>
  <si>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</si>
  <si>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</si>
  <si>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</si>
  <si>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</si>
  <si>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</si>
  <si>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</si>
  <si>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</si>
  <si>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</si>
  <si>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</si>
  <si>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</si>
  <si>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</si>
  <si>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</si>
  <si>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</si>
  <si>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</si>
  <si>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</si>
  <si>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</si>
  <si>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</si>
  <si>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</si>
  <si>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</si>
  <si>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</si>
  <si>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</si>
  <si>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</si>
  <si>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</si>
  <si>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</si>
  <si>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</si>
  <si>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</si>
  <si>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</si>
  <si>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</si>
  <si>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</si>
  <si>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</si>
  <si>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</si>
  <si>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</si>
  <si>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</si>
  <si>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</si>
  <si>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</si>
  <si>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</si>
  <si>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</si>
  <si>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</si>
  <si>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</si>
  <si>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</si>
  <si>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</si>
  <si>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</si>
  <si>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</si>
  <si>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</si>
  <si>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</si>
  <si>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</si>
  <si>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</si>
  <si>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</si>
  <si>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</si>
  <si>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</si>
  <si>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</si>
  <si>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</si>
  <si>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</si>
  <si>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</si>
  <si>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</si>
  <si>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</si>
  <si>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</si>
  <si>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</si>
  <si>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</si>
  <si>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</si>
  <si>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</si>
  <si>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</si>
  <si>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</si>
  <si>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</si>
  <si>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</si>
  <si>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</si>
  <si>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</si>
  <si>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</si>
  <si>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</si>
  <si>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</si>
  <si>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</si>
  <si>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</si>
  <si>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</si>
  <si>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</si>
  <si>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</si>
  <si>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</si>
  <si>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</si>
  <si>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</si>
  <si>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</si>
  <si>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</si>
  <si>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</si>
  <si>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</si>
  <si>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</si>
  <si>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</si>
  <si>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</si>
  <si>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</si>
  <si>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</si>
  <si>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</si>
  <si>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</si>
  <si>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</si>
  <si>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</si>
  <si>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</si>
  <si>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</si>
  <si>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</si>
  <si>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</si>
  <si>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</si>
  <si>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</si>
  <si>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</si>
  <si>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</si>
  <si>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</si>
  <si>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</si>
  <si>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</si>
  <si>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</si>
  <si>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</si>
  <si>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</si>
  <si>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</si>
  <si>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</si>
  <si>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</si>
  <si>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</si>
  <si>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</si>
  <si>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</si>
  <si>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</si>
  <si>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</si>
  <si>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</si>
  <si>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</si>
  <si>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</si>
  <si>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</si>
  <si>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</si>
  <si>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</si>
  <si>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</si>
  <si>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</si>
  <si>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</si>
  <si>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</si>
  <si>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</si>
  <si>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</si>
  <si>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</si>
  <si>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</si>
  <si>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</si>
  <si>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</si>
  <si>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</si>
  <si>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</si>
  <si>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</si>
  <si>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</si>
  <si>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</si>
  <si>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</si>
  <si>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</si>
  <si>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</si>
  <si>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</si>
  <si>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</si>
  <si>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</si>
  <si>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</si>
  <si>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</si>
  <si>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</si>
  <si>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</si>
  <si>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</si>
  <si>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</si>
  <si>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</si>
  <si>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</si>
  <si>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</si>
  <si>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</si>
  <si>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</si>
  <si>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</si>
  <si>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</si>
  <si>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</si>
  <si>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</si>
  <si>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</si>
  <si>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</si>
  <si>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</si>
  <si>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</si>
  <si>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</si>
  <si>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</si>
  <si>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</si>
  <si>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</si>
  <si>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</si>
  <si>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</si>
  <si>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</si>
  <si>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</si>
  <si>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</si>
  <si>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</si>
  <si>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</si>
  <si>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</si>
  <si>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</si>
  <si>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</si>
  <si>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</si>
  <si>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</si>
  <si>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</si>
  <si>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</si>
  <si>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</si>
  <si>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</si>
  <si>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</si>
  <si>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</si>
  <si>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</si>
  <si>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</si>
  <si>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</si>
  <si>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</si>
  <si>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</si>
  <si>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</si>
  <si>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</si>
  <si>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</si>
  <si>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</si>
  <si>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</si>
  <si>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</si>
  <si>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</si>
  <si>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</si>
  <si>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</si>
  <si>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</si>
  <si>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</si>
  <si>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</si>
  <si>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</si>
  <si>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</si>
  <si>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</si>
  <si>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</si>
  <si>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</si>
  <si>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</si>
  <si>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</si>
  <si>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</si>
  <si>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</si>
  <si>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</si>
  <si>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</si>
  <si>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</si>
  <si>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</si>
  <si>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</si>
  <si>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</si>
  <si>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</si>
  <si>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</si>
  <si>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</si>
  <si>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</si>
  <si>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</si>
  <si>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</si>
  <si>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</si>
  <si>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</si>
  <si>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</si>
  <si>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</si>
  <si>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</si>
  <si>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</si>
  <si>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</si>
  <si>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</si>
  <si>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</si>
  <si>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</si>
  <si>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</si>
  <si>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</si>
  <si>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</si>
  <si>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</si>
  <si>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</si>
  <si>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</si>
  <si>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</si>
  <si>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</si>
  <si>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</si>
  <si>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</si>
  <si>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</si>
  <si>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</si>
  <si>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</si>
  <si>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</si>
  <si>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</si>
  <si>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</si>
  <si>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</si>
  <si>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</si>
  <si>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</si>
  <si>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</si>
  <si>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</si>
  <si>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</si>
  <si>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</si>
  <si>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</si>
  <si>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</si>
  <si>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</si>
  <si>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</si>
  <si>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</si>
  <si>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</si>
  <si>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</si>
  <si>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</si>
  <si>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</si>
  <si>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</si>
  <si>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</si>
  <si>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</si>
  <si>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</si>
  <si>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</si>
  <si>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</si>
  <si>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</si>
  <si>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</si>
  <si>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</si>
  <si>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</si>
  <si>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</si>
  <si>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</si>
  <si>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</si>
  <si>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</si>
  <si>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</si>
  <si>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</si>
  <si>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</si>
  <si>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</si>
  <si>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</si>
  <si>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</si>
  <si>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</si>
  <si>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</si>
  <si>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</si>
  <si>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</si>
  <si>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</si>
  <si>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</si>
  <si>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</si>
  <si>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</si>
  <si>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</si>
  <si>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</si>
  <si>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</si>
  <si>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</si>
  <si>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</si>
  <si>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</si>
  <si>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</si>
  <si>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</si>
  <si>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</si>
  <si>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</si>
  <si>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</si>
  <si>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</si>
  <si>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</si>
  <si>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</si>
  <si>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</si>
  <si>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</si>
  <si>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</si>
  <si>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</si>
  <si>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</si>
  <si>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</si>
  <si>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</si>
  <si>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</si>
  <si>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</si>
  <si>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</si>
  <si>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</si>
  <si>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</si>
  <si>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</si>
  <si>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</si>
  <si>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</si>
  <si>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</si>
  <si>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</si>
  <si>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</si>
  <si>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</si>
  <si>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</si>
  <si>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</si>
  <si>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</si>
  <si>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</si>
  <si>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</si>
  <si>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</si>
  <si>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</si>
  <si>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</si>
  <si>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</si>
  <si>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</si>
  <si>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</si>
  <si>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</si>
  <si>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</si>
  <si>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</si>
  <si>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</si>
  <si>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</si>
  <si>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</si>
  <si>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</si>
  <si>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</si>
  <si>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</si>
  <si>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</si>
  <si>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</si>
  <si>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</si>
  <si>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</si>
  <si>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</si>
  <si>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</si>
  <si>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</si>
  <si>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</si>
  <si>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</si>
  <si>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</si>
  <si>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</si>
  <si>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</si>
  <si>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</si>
  <si>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</si>
  <si>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</si>
  <si>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</si>
  <si>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</si>
  <si>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</si>
  <si>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</si>
  <si>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</si>
  <si>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</si>
  <si>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</si>
  <si>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</si>
  <si>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</si>
  <si>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</si>
  <si>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</si>
  <si>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</si>
  <si>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</si>
  <si>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</si>
  <si>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</si>
  <si>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</si>
  <si>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</si>
  <si>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</si>
  <si>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</si>
  <si>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</si>
  <si>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</si>
  <si>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</si>
  <si>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</si>
  <si>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</si>
  <si>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</si>
  <si>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</si>
  <si>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</si>
  <si>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</si>
  <si>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</si>
  <si>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</si>
  <si>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</si>
  <si>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</si>
  <si>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</si>
  <si>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</si>
  <si>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</si>
  <si>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</si>
  <si>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</si>
  <si>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</si>
  <si>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</si>
  <si>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</si>
  <si>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</si>
  <si>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</si>
  <si>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</si>
  <si>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</si>
  <si>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</si>
  <si>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</si>
  <si>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</si>
  <si>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</si>
  <si>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</si>
  <si>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</si>
  <si>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</si>
  <si>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</si>
  <si>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</si>
  <si>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</si>
  <si>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</si>
  <si>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</si>
  <si>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</si>
  <si>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</si>
  <si>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</si>
  <si>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</si>
  <si>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</si>
  <si>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</si>
  <si>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</si>
  <si>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</si>
  <si>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</si>
  <si>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</si>
  <si>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</si>
  <si>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</si>
  <si>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</si>
  <si>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</si>
  <si>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</si>
  <si>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</si>
  <si>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</si>
  <si>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</si>
  <si>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</si>
  <si>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</si>
  <si>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</si>
  <si>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</si>
  <si>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</si>
  <si>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</si>
  <si>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</si>
  <si>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</si>
  <si>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</si>
  <si>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</si>
  <si>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</si>
  <si>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</si>
  <si>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</si>
  <si>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</si>
  <si>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</si>
  <si>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</si>
  <si>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</si>
  <si>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</si>
  <si>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</si>
  <si>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</si>
  <si>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</si>
  <si>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</si>
  <si>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</si>
  <si>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</si>
  <si>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</si>
  <si>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</si>
  <si>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</si>
  <si>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</si>
  <si>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</si>
  <si>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</si>
  <si>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</si>
  <si>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</si>
  <si>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</si>
  <si>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</si>
  <si>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</si>
  <si>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</si>
  <si>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</si>
  <si>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</si>
  <si>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</si>
  <si>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</si>
  <si>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</si>
  <si>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</si>
  <si>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</si>
  <si>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</si>
  <si>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</si>
  <si>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</si>
  <si>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</si>
  <si>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</si>
  <si>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</si>
  <si>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</si>
  <si>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</si>
  <si>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</si>
  <si>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</si>
  <si>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</si>
  <si>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</si>
  <si>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</si>
  <si>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</si>
  <si>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</si>
  <si>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</si>
  <si>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</si>
  <si>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</si>
  <si>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</si>
  <si>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</si>
  <si>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</si>
  <si>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</si>
  <si>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</si>
  <si>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</si>
  <si>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</si>
  <si>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</si>
  <si>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</si>
  <si>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</si>
  <si>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</si>
  <si>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</si>
  <si>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</si>
  <si>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</si>
  <si>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</si>
  <si>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</si>
  <si>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</si>
  <si>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</si>
  <si>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</si>
  <si>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</si>
  <si>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</si>
  <si>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</si>
  <si>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</si>
  <si>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</si>
  <si>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</si>
  <si>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</si>
  <si>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</si>
  <si>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</si>
  <si>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</si>
  <si>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</si>
  <si>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</si>
  <si>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</si>
  <si>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</si>
  <si>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</si>
  <si>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</si>
  <si>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</si>
  <si>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</si>
  <si>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</si>
  <si>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</si>
  <si>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</si>
  <si>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</si>
  <si>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</si>
  <si>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</si>
  <si>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</si>
  <si>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</si>
  <si>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</si>
  <si>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</si>
  <si>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</si>
  <si>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</si>
  <si>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</si>
  <si>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</si>
  <si>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</si>
  <si>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</si>
  <si>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</si>
  <si>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</si>
  <si>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</si>
  <si>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</si>
  <si>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</si>
  <si>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</si>
  <si>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</si>
  <si>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</si>
  <si>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</si>
  <si>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</si>
  <si>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</si>
  <si>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</si>
  <si>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</si>
  <si>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</si>
  <si>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</si>
  <si>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</si>
  <si>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</si>
  <si>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</si>
  <si>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</si>
  <si>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</si>
  <si>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</si>
  <si>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</si>
  <si>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</si>
  <si>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</si>
  <si>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</si>
  <si>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</si>
  <si>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</si>
  <si>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</si>
  <si>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</si>
  <si>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</si>
  <si>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</si>
  <si>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</si>
  <si>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</si>
  <si>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</si>
  <si>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</si>
  <si>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</si>
  <si>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</si>
  <si>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</si>
  <si>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</si>
  <si>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</si>
  <si>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</si>
  <si>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</si>
  <si>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</si>
  <si>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</si>
  <si>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</si>
  <si>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</si>
  <si>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</si>
  <si>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</si>
  <si>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</si>
  <si>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</si>
  <si>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</si>
  <si>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</si>
  <si>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</si>
  <si>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</si>
  <si>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</si>
  <si>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</si>
  <si>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</si>
  <si>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</si>
  <si>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</si>
  <si>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</si>
  <si>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</si>
  <si>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</si>
  <si>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</si>
  <si>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</si>
  <si>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</si>
  <si>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</si>
  <si>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</si>
  <si>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</si>
  <si>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</si>
  <si>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</si>
  <si>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</si>
  <si>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</si>
  <si>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</si>
  <si>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</si>
  <si>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</si>
  <si>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</si>
  <si>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</si>
  <si>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</si>
  <si>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</si>
  <si>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</si>
  <si>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</si>
  <si>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</si>
  <si>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</si>
  <si>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</si>
  <si>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</si>
  <si>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</si>
  <si>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</si>
  <si>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</si>
  <si>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</si>
  <si>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</si>
  <si>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</si>
  <si>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</si>
  <si>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</si>
  <si>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</si>
  <si>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</si>
  <si>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</si>
  <si>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</si>
  <si>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</si>
  <si>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</si>
  <si>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</si>
  <si>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</si>
  <si>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</si>
  <si>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</si>
  <si>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</si>
  <si>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</si>
  <si>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</si>
  <si>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</si>
  <si>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</si>
  <si>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</si>
  <si>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</si>
  <si>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</si>
  <si>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</si>
  <si>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</si>
  <si>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</si>
  <si>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</si>
  <si>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</si>
  <si>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</si>
  <si>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</si>
  <si>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</si>
  <si>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</si>
  <si>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</si>
  <si>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</si>
  <si>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</si>
  <si>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</si>
  <si>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</si>
  <si>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</si>
  <si>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</si>
  <si>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</si>
  <si>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</si>
  <si>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</si>
  <si>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</si>
  <si>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</si>
  <si>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</si>
  <si>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</si>
  <si>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</si>
  <si>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</si>
  <si>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</si>
  <si>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</si>
  <si>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</si>
  <si>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</si>
  <si>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</si>
  <si>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</si>
  <si>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</si>
  <si>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</si>
  <si>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</si>
  <si>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</si>
  <si>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</si>
  <si>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</si>
  <si>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</si>
  <si>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</si>
  <si>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</si>
  <si>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</si>
  <si>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</si>
  <si>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</si>
  <si>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</si>
  <si>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</si>
  <si>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</si>
  <si>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</si>
  <si>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</si>
  <si>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</si>
  <si>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</si>
  <si>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</si>
  <si>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</si>
  <si>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</si>
  <si>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</si>
  <si>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</si>
  <si>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</si>
  <si>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</si>
  <si>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</si>
  <si>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</si>
  <si>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</si>
  <si>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</si>
  <si>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</si>
  <si>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</si>
  <si>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</si>
  <si>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</si>
  <si>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</si>
  <si>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</si>
  <si>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</si>
  <si>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</si>
  <si>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</si>
  <si>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</si>
  <si>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</si>
  <si>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</si>
  <si>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</si>
  <si>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</si>
  <si>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</si>
  <si>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</si>
  <si>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</si>
  <si>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</si>
  <si>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</si>
  <si>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</si>
  <si>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</si>
  <si>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</si>
  <si>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</si>
  <si>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</si>
  <si>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</si>
  <si>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</si>
  <si>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</si>
  <si>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</si>
  <si>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</si>
  <si>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</si>
  <si>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</si>
  <si>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</si>
  <si>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</si>
  <si>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</si>
  <si>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</si>
  <si>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</si>
  <si>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</si>
  <si>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</si>
  <si>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</si>
  <si>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</si>
  <si>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</si>
  <si>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</si>
  <si>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</si>
  <si>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</si>
  <si>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</si>
  <si>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</si>
  <si>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</si>
  <si>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</si>
  <si>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</si>
  <si>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</si>
  <si>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</si>
  <si>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</si>
  <si>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</si>
  <si>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</si>
  <si>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</si>
  <si>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</si>
  <si>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</si>
  <si>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</si>
  <si>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</si>
  <si>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</si>
  <si>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</si>
  <si>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</si>
  <si>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</si>
  <si>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</si>
  <si>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</si>
  <si>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</si>
  <si>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</si>
  <si>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</si>
  <si>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</si>
  <si>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</si>
  <si>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</si>
  <si>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</si>
  <si>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</si>
  <si>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</si>
  <si>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</si>
  <si>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</si>
  <si>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</si>
  <si>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</si>
  <si>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</si>
  <si>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</si>
  <si>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</si>
  <si>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</si>
  <si>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</si>
  <si>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</si>
  <si>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</si>
  <si>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</si>
  <si>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</si>
  <si>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</si>
  <si>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</si>
  <si>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</si>
  <si>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</si>
  <si>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</si>
  <si>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</si>
  <si>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</si>
  <si>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</si>
  <si>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</si>
  <si>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</si>
  <si>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</si>
  <si>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</si>
  <si>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</si>
  <si>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</si>
  <si>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</si>
  <si>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</si>
  <si>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</si>
  <si>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</si>
  <si>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</si>
  <si>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</si>
  <si>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</si>
  <si>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</si>
  <si>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</si>
  <si>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</si>
  <si>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</si>
  <si>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</si>
  <si>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</si>
  <si>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</si>
  <si>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</si>
  <si>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</si>
  <si>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</si>
  <si>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</si>
  <si>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</si>
  <si>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</si>
  <si>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</si>
  <si>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</si>
  <si>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</si>
  <si>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</si>
  <si>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</si>
  <si>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</si>
  <si>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</si>
  <si>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</si>
  <si>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</si>
  <si>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</si>
  <si>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</si>
  <si>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</si>
  <si>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</si>
  <si>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</si>
  <si>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</si>
  <si>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</si>
  <si>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</si>
  <si>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</si>
  <si>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</si>
  <si>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</si>
  <si>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</si>
  <si>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</si>
  <si>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</si>
  <si>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</si>
  <si>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</si>
  <si>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</si>
  <si>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</si>
  <si>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</si>
  <si>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</si>
  <si>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</si>
  <si>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</si>
  <si>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</si>
  <si>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</si>
  <si>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</si>
  <si>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</si>
  <si>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</si>
  <si>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</si>
  <si>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</si>
  <si>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</si>
  <si>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</si>
  <si>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</si>
  <si>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</si>
  <si>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</si>
  <si>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</si>
  <si>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</si>
  <si>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</si>
  <si>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</si>
  <si>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</si>
  <si>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</si>
  <si>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</si>
  <si>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</si>
  <si>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</si>
  <si>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</si>
  <si>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</si>
  <si>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</si>
  <si>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</si>
  <si>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</si>
  <si>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</si>
  <si>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</si>
  <si>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</si>
  <si>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</si>
  <si>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</si>
  <si>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</si>
  <si>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</si>
  <si>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</si>
  <si>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</si>
  <si>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</si>
  <si>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</si>
  <si>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</si>
  <si>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</si>
  <si>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</si>
  <si>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</si>
  <si>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</si>
  <si>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</si>
  <si>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</si>
  <si>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</si>
  <si>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</si>
  <si>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</si>
  <si>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</si>
  <si>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</si>
  <si>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</si>
  <si>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</si>
  <si>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</si>
  <si>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</si>
  <si>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</si>
  <si>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</si>
  <si>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</si>
  <si>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</si>
  <si>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</si>
  <si>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</si>
  <si>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</si>
  <si>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</si>
  <si>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</si>
  <si>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</si>
  <si>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</si>
  <si>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</si>
  <si>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</si>
  <si>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</si>
  <si>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</si>
  <si>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</si>
  <si>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</si>
  <si>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</si>
  <si>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</si>
  <si>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</si>
  <si>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</si>
  <si>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</si>
  <si>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</si>
  <si>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</si>
  <si>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</si>
  <si>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</si>
  <si>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</si>
  <si>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</si>
  <si>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</si>
  <si>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</si>
  <si>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</si>
  <si>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</si>
  <si>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</si>
  <si>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</si>
  <si>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</si>
  <si>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</si>
  <si>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</si>
  <si>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</si>
  <si>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</si>
  <si>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</si>
  <si>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</si>
  <si>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</si>
  <si>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</si>
  <si>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</si>
  <si>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</si>
  <si>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</si>
  <si>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</si>
  <si>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</si>
  <si>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</si>
  <si>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</si>
  <si>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</si>
  <si>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</si>
  <si>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</si>
  <si>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</si>
  <si>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</si>
  <si>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</si>
  <si>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</si>
  <si>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</si>
  <si>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</si>
  <si>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</si>
  <si>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</si>
  <si>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</si>
  <si>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</si>
  <si>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</si>
  <si>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</si>
  <si>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</si>
  <si>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</si>
  <si>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</si>
  <si>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</si>
  <si>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</si>
  <si>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</si>
  <si>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</si>
  <si>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</si>
  <si>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</si>
  <si>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</si>
  <si>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</si>
  <si>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</si>
  <si>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</si>
  <si>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</si>
  <si>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</si>
  <si>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</si>
  <si>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</si>
  <si>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</si>
  <si>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</si>
  <si>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</si>
  <si>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</si>
  <si>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</si>
  <si>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</si>
  <si>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</si>
  <si>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</si>
  <si>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</si>
  <si>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</si>
  <si>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</si>
  <si>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</si>
  <si>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</si>
  <si>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</si>
  <si>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</si>
  <si>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</si>
  <si>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</si>
  <si>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</si>
  <si>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</si>
  <si>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</si>
  <si>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</si>
  <si>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</si>
  <si>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</si>
  <si>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</si>
  <si>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</si>
  <si>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</si>
  <si>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</si>
  <si>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</si>
  <si>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</si>
  <si>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</si>
  <si>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</si>
  <si>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</si>
  <si>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</si>
  <si>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</si>
  <si>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</si>
  <si>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</si>
  <si>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</si>
  <si>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</si>
  <si>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</si>
  <si>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</si>
  <si>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</si>
  <si>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</si>
  <si>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</si>
  <si>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</si>
  <si>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</si>
  <si>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</si>
  <si>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</si>
  <si>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</si>
  <si>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</si>
  <si>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</si>
  <si>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</si>
  <si>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</si>
  <si>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</si>
  <si>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</si>
  <si>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</si>
  <si>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</si>
  <si>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</si>
  <si>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</si>
  <si>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</si>
  <si>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</si>
  <si>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</si>
  <si>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</si>
  <si>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</si>
  <si>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</si>
  <si>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</si>
  <si>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</si>
  <si>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</si>
  <si>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</si>
  <si>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</si>
  <si>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</si>
  <si>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</si>
  <si>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</si>
  <si>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</si>
  <si>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</si>
  <si>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</si>
  <si>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</si>
  <si>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</si>
  <si>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</si>
  <si>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</si>
  <si>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</si>
  <si>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</si>
  <si>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</si>
  <si>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</si>
  <si>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</si>
  <si>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</si>
  <si>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</si>
  <si>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</si>
  <si>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</si>
  <si>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</si>
  <si>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</si>
  <si>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</si>
  <si>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</si>
  <si>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</si>
  <si>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</si>
  <si>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</si>
  <si>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</si>
  <si>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</si>
  <si>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</si>
  <si>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</si>
  <si>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</si>
  <si>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</si>
  <si>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</si>
  <si>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</si>
  <si>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</si>
  <si>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</si>
  <si>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</si>
  <si>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</si>
  <si>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</si>
  <si>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</si>
  <si>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</si>
  <si>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</si>
  <si>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</si>
  <si>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</si>
  <si>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</si>
  <si>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</si>
  <si>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</si>
  <si>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</si>
  <si>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</si>
  <si>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</si>
  <si>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</si>
  <si>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</si>
  <si>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</si>
  <si>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</si>
  <si>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</si>
  <si>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</si>
  <si>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</si>
  <si>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</si>
  <si>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</si>
  <si>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</si>
  <si>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</si>
  <si>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</si>
  <si>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</si>
  <si>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</si>
  <si>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</si>
  <si>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</si>
  <si>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</si>
  <si>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</si>
  <si>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</si>
  <si>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</si>
  <si>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</si>
  <si>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</si>
  <si>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</si>
  <si>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</si>
  <si>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</si>
  <si>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</si>
  <si>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</si>
  <si>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</si>
  <si>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</si>
  <si>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</si>
  <si>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</si>
  <si>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</si>
  <si>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</si>
  <si>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</si>
  <si>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</si>
  <si>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</si>
  <si>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</si>
  <si>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</si>
  <si>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</si>
  <si>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</si>
  <si>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</si>
  <si>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</si>
  <si>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</si>
  <si>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</si>
  <si>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</si>
  <si>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</si>
  <si>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</si>
  <si>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</si>
  <si>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</si>
  <si>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</si>
  <si>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</si>
  <si>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</si>
  <si>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</si>
  <si>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</si>
  <si>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</si>
  <si>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</si>
  <si>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</si>
  <si>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</si>
  <si>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</si>
  <si>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</si>
  <si>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</si>
  <si>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</si>
  <si>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</si>
  <si>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</si>
  <si>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</si>
  <si>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</si>
  <si>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</si>
  <si>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</si>
  <si>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</si>
  <si>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</si>
  <si>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</si>
  <si>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</si>
  <si>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</si>
  <si>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</si>
  <si>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</si>
  <si>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</si>
  <si>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</si>
  <si>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</si>
  <si>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</si>
  <si>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</si>
  <si>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</si>
  <si>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</si>
  <si>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</si>
  <si>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</si>
  <si>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</si>
  <si>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</si>
  <si>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</si>
  <si>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</si>
  <si>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</si>
  <si>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</si>
  <si>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</si>
  <si>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</si>
  <si>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</si>
  <si>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</si>
  <si>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</si>
  <si>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</si>
  <si>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</si>
  <si>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</si>
  <si>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</si>
  <si>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</si>
  <si>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</si>
  <si>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</si>
  <si>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</si>
  <si>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</si>
  <si>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</si>
  <si>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</si>
  <si>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</si>
  <si>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</si>
  <si>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</si>
  <si>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</si>
  <si>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</si>
  <si>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</si>
  <si>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</si>
  <si>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</si>
  <si>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</si>
  <si>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</si>
  <si>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</si>
  <si>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</si>
  <si>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</si>
  <si>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</si>
  <si>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</si>
  <si>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</si>
  <si>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</si>
  <si>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</si>
  <si>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</si>
  <si>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</si>
  <si>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</si>
  <si>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</si>
  <si>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</si>
  <si>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</si>
  <si>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</si>
  <si>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</si>
  <si>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</si>
  <si>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</si>
  <si>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</si>
  <si>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</si>
  <si>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</si>
  <si>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</si>
  <si>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</si>
  <si>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</si>
  <si>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</si>
  <si>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</si>
  <si>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</si>
  <si>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</si>
  <si>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</si>
  <si>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</si>
  <si>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</si>
  <si>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</si>
  <si>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</si>
  <si>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</si>
  <si>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</si>
  <si>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</si>
  <si>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</si>
  <si>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</si>
  <si>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</si>
  <si>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</si>
  <si>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</si>
  <si>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</si>
  <si>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</si>
  <si>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</si>
  <si>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</si>
  <si>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</si>
  <si>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</si>
  <si>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</si>
  <si>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</si>
  <si>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</si>
  <si>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</si>
  <si>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</si>
  <si>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</si>
  <si>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</si>
  <si>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</si>
  <si>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</si>
  <si>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</si>
  <si>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</si>
  <si>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</si>
  <si>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</si>
  <si>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</si>
  <si>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</si>
  <si>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</si>
  <si>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</si>
  <si>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</si>
  <si>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</si>
  <si>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</si>
  <si>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</si>
  <si>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</si>
  <si>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</si>
  <si>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</si>
  <si>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</si>
  <si>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</si>
  <si>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</si>
  <si>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</si>
  <si>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</si>
  <si>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</si>
  <si>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</si>
  <si>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</si>
  <si>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</si>
  <si>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</si>
  <si>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</si>
  <si>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</si>
  <si>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</si>
  <si>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</si>
  <si>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</si>
  <si>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</si>
  <si>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</si>
  <si>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</si>
  <si>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</si>
  <si>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</si>
  <si>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</si>
  <si>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</si>
  <si>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</si>
  <si>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</si>
  <si>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</si>
  <si>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</si>
  <si>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</si>
  <si>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</si>
  <si>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</si>
  <si>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</si>
  <si>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</si>
  <si>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</si>
  <si>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</si>
  <si>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</si>
  <si>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</si>
  <si>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</si>
  <si>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</si>
  <si>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</si>
  <si>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</si>
  <si>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</si>
  <si>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</si>
  <si>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</si>
  <si>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</si>
  <si>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</si>
  <si>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</si>
  <si>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</si>
  <si>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</si>
  <si>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</si>
  <si>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</si>
  <si>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</si>
  <si>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</si>
  <si>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</si>
  <si>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</si>
  <si>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</si>
  <si>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</si>
  <si>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</si>
  <si>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</si>
  <si>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</si>
  <si>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</si>
  <si>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</si>
  <si>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</si>
  <si>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</si>
  <si>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</si>
  <si>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</si>
  <si>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</si>
  <si>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</si>
  <si>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</si>
  <si>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</si>
  <si>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</si>
  <si>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</si>
  <si>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</si>
  <si>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</si>
  <si>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</si>
  <si>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</si>
  <si>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</si>
  <si>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</si>
  <si>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</si>
  <si>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</si>
  <si>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</si>
  <si>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</si>
  <si>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</si>
  <si>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</si>
  <si>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</si>
  <si>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</si>
  <si>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</si>
  <si>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</si>
  <si>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</si>
  <si>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</si>
  <si>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</si>
  <si>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</si>
  <si>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</si>
  <si>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</si>
  <si>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</si>
  <si>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</si>
  <si>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</si>
  <si>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</si>
  <si>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</si>
  <si>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</si>
  <si>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</si>
  <si>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</si>
  <si>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</si>
  <si>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</si>
  <si>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</si>
  <si>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</si>
  <si>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</si>
  <si>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</si>
  <si>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</si>
  <si>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</si>
  <si>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</si>
  <si>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</si>
  <si>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</si>
  <si>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</si>
  <si>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</si>
  <si>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</si>
  <si>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</si>
  <si>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</si>
  <si>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</si>
  <si>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</si>
  <si>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</si>
  <si>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</si>
  <si>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</si>
  <si>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</si>
  <si>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</si>
  <si>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</si>
  <si>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</si>
  <si>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</si>
  <si>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</si>
  <si>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</si>
  <si>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</si>
  <si>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</si>
  <si>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</si>
  <si>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</si>
  <si>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</si>
  <si>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</si>
  <si>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</si>
  <si>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</si>
  <si>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</si>
  <si>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</si>
  <si>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</si>
  <si>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</si>
  <si>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</si>
  <si>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</si>
  <si>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</si>
  <si>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</si>
  <si>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</si>
  <si>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</si>
  <si>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</si>
  <si>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</si>
  <si>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</si>
  <si>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</si>
  <si>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</si>
  <si>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</si>
  <si>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</si>
  <si>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</si>
  <si>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</si>
  <si>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</si>
  <si>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</si>
  <si>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</si>
  <si>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</si>
  <si>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</si>
  <si>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</si>
  <si>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</si>
  <si>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</si>
  <si>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</si>
  <si>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</si>
  <si>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</si>
  <si>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</si>
  <si>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</si>
  <si>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</si>
  <si>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</si>
  <si>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</si>
  <si>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</si>
  <si>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</si>
  <si>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</si>
  <si>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</si>
  <si>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</si>
  <si>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</si>
  <si>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</si>
  <si>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</si>
  <si>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</si>
  <si>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</si>
  <si>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</si>
  <si>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</si>
  <si>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</si>
  <si>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</si>
  <si>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</si>
  <si>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</si>
  <si>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</si>
  <si>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</si>
  <si>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</si>
  <si>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</si>
  <si>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</si>
  <si>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</si>
  <si>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</si>
  <si>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</si>
  <si>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</si>
  <si>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</si>
  <si>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</si>
  <si>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</si>
  <si>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</si>
  <si>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</si>
  <si>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</si>
  <si>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</si>
  <si>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</si>
  <si>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</si>
  <si>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</si>
  <si>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</si>
  <si>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</si>
  <si>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</si>
  <si>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</si>
  <si>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</si>
  <si>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</si>
  <si>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</si>
  <si>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</si>
  <si>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</si>
  <si>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</si>
  <si>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</si>
  <si>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</si>
  <si>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</si>
  <si>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</si>
  <si>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</si>
  <si>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</si>
  <si>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</si>
  <si>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</si>
  <si>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</si>
  <si>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</si>
  <si>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</si>
  <si>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</si>
  <si>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</si>
  <si>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</si>
  <si>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</si>
  <si>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</si>
  <si>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</si>
  <si>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</si>
  <si>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</si>
  <si>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</si>
  <si>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</si>
  <si>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</si>
  <si>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</si>
  <si>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</si>
  <si>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</si>
  <si>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</si>
  <si>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</si>
  <si>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</si>
  <si>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</si>
  <si>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</si>
  <si>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</si>
  <si>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</si>
  <si>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</si>
  <si>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</si>
  <si>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</si>
  <si>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</si>
  <si>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</si>
  <si>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</si>
  <si>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</si>
  <si>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</si>
  <si>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</si>
  <si>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</si>
  <si>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</si>
  <si>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</si>
  <si>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</si>
  <si>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</si>
  <si>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</si>
  <si>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</si>
  <si>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</si>
  <si>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</si>
  <si>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</si>
  <si>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</si>
  <si>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</si>
  <si>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</si>
  <si>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</si>
  <si>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</si>
  <si>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</si>
  <si>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</si>
  <si>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</si>
  <si>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</si>
  <si>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</si>
  <si>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</si>
  <si>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</si>
  <si>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</si>
  <si>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</si>
  <si>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</si>
  <si>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</si>
  <si>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</si>
  <si>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</si>
  <si>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</si>
  <si>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</si>
  <si>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</si>
  <si>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</si>
  <si>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</si>
  <si>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</si>
  <si>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</si>
  <si>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</si>
  <si>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</si>
  <si>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</si>
  <si>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</si>
  <si>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</si>
  <si>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</si>
  <si>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</si>
  <si>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</si>
  <si>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</si>
  <si>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</si>
  <si>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</si>
  <si>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</si>
  <si>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</si>
  <si>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</si>
  <si>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</si>
  <si>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</si>
  <si>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</si>
  <si>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</si>
  <si>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</si>
  <si>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</si>
  <si>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</si>
  <si>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</si>
  <si>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</si>
  <si>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</si>
  <si>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</si>
  <si>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</si>
  <si>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</si>
  <si>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</si>
  <si>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</si>
  <si>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</si>
  <si>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</si>
  <si>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</si>
  <si>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</si>
  <si>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</si>
  <si>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</si>
  <si>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</si>
  <si>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</si>
  <si>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</si>
  <si>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</si>
  <si>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</si>
  <si>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</si>
  <si>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</si>
  <si>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</si>
  <si>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</si>
  <si>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</si>
  <si>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</si>
  <si>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</si>
  <si>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</si>
  <si>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</si>
  <si>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</si>
  <si>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</si>
  <si>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</si>
  <si>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</si>
  <si>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</si>
  <si>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</si>
  <si>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</si>
  <si>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</si>
  <si>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</si>
  <si>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</si>
  <si>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</si>
  <si>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</si>
  <si>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</si>
  <si>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</si>
  <si>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</si>
  <si>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</si>
  <si>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</si>
  <si>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</si>
  <si>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</si>
  <si>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</si>
  <si>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</si>
  <si>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</si>
  <si>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</si>
  <si>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</si>
  <si>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</si>
  <si>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</si>
  <si>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</si>
  <si>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</si>
  <si>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</si>
  <si>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</si>
  <si>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</si>
  <si>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</si>
  <si>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</si>
  <si>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</si>
  <si>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</si>
  <si>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</si>
  <si>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</si>
  <si>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</si>
  <si>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</si>
  <si>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</si>
  <si>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</si>
  <si>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</si>
  <si>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</si>
  <si>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</si>
  <si>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</si>
  <si>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</si>
  <si>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</si>
  <si>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</si>
  <si>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</si>
  <si>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</si>
  <si>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</si>
  <si>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</si>
  <si>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</si>
  <si>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</si>
  <si>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</si>
  <si>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</si>
  <si>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</si>
  <si>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</si>
  <si>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</si>
  <si>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</si>
  <si>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</si>
  <si>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</si>
  <si>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</si>
  <si>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</si>
  <si>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</si>
  <si>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</si>
  <si>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</si>
  <si>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</si>
  <si>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</si>
  <si>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</si>
  <si>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</si>
  <si>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</si>
  <si>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</si>
  <si>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</si>
  <si>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</si>
  <si>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</si>
  <si>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</si>
  <si>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</si>
  <si>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</si>
  <si>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</si>
  <si>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</si>
  <si>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</si>
  <si>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</si>
  <si>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</si>
  <si>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</si>
  <si>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</si>
  <si>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</si>
  <si>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</si>
  <si>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</si>
  <si>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</si>
  <si>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</si>
  <si>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</si>
  <si>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</si>
  <si>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</si>
  <si>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</si>
  <si>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</si>
  <si>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</si>
  <si>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</si>
  <si>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</si>
  <si>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</si>
  <si>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</si>
  <si>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</si>
  <si>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</si>
  <si>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</si>
  <si>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</si>
  <si>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</si>
  <si>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</si>
  <si>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</si>
  <si>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</si>
  <si>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</si>
  <si>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</si>
  <si>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</si>
  <si>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</si>
  <si>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</si>
  <si>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</si>
  <si>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</si>
  <si>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</si>
  <si>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</si>
  <si>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</si>
  <si>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</si>
  <si>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</si>
  <si>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</si>
  <si>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</si>
  <si>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</si>
  <si>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</si>
  <si>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</si>
  <si>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</si>
  <si>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</si>
  <si>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</si>
  <si>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</si>
  <si>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</si>
  <si>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</si>
  <si>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</si>
  <si>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</si>
  <si>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</si>
  <si>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</si>
  <si>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</si>
  <si>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</si>
  <si>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</si>
  <si>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</si>
  <si>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</si>
  <si>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</si>
  <si>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</si>
  <si>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</si>
  <si>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</si>
  <si>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</si>
  <si>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</si>
  <si>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</si>
  <si>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</si>
  <si>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</si>
  <si>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</si>
  <si>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</si>
  <si>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</si>
  <si>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</si>
  <si>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</si>
  <si>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</si>
  <si>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</si>
  <si>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</si>
  <si>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</si>
  <si>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</si>
  <si>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</si>
  <si>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</si>
  <si>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</si>
  <si>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</si>
  <si>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</si>
  <si>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</si>
  <si>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</si>
  <si>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</si>
  <si>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</si>
  <si>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</si>
  <si>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</si>
  <si>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</si>
  <si>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</si>
  <si>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</si>
  <si>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</si>
  <si>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</si>
  <si>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</si>
  <si>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</si>
  <si>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</si>
  <si>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</si>
  <si>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</si>
  <si>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</si>
  <si>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</si>
  <si>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</si>
  <si>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</si>
  <si>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</si>
  <si>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</si>
  <si>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</si>
  <si>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</si>
  <si>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</si>
  <si>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</si>
  <si>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</si>
  <si>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</si>
  <si>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</si>
  <si>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</si>
  <si>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</si>
  <si>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</si>
  <si>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</si>
  <si>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</si>
  <si>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</si>
  <si>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</si>
  <si>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</si>
  <si>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</si>
  <si>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</si>
  <si>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</si>
  <si>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</si>
  <si>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</si>
  <si>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</si>
  <si>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</si>
  <si>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</si>
  <si>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</si>
  <si>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</si>
  <si>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</si>
  <si>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</si>
  <si>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</si>
  <si>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</si>
  <si>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</si>
  <si>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</si>
  <si>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</si>
  <si>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</si>
  <si>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</si>
  <si>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</si>
  <si>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</si>
  <si>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</si>
  <si>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</si>
  <si>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</si>
  <si>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</si>
  <si>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</si>
  <si>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</si>
  <si>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</si>
  <si>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</si>
  <si>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</si>
  <si>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</si>
  <si>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</si>
  <si>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</si>
  <si>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</si>
  <si>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</si>
  <si>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</si>
  <si>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</si>
  <si>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</si>
  <si>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</si>
  <si>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</si>
  <si>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</si>
  <si>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</si>
  <si>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</si>
  <si>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</si>
  <si>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</si>
  <si>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</si>
  <si>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</si>
  <si>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</si>
  <si>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</si>
  <si>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</si>
  <si>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</si>
  <si>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</si>
  <si>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</si>
  <si>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</si>
  <si>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</si>
  <si>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</si>
  <si>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</si>
  <si>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</si>
  <si>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</si>
  <si>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</si>
  <si>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</si>
  <si>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</si>
  <si>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</si>
  <si>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</si>
  <si>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</si>
  <si>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</si>
  <si>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</si>
  <si>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</si>
  <si>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</si>
  <si>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</si>
  <si>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</si>
  <si>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</si>
  <si>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</si>
  <si>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</si>
  <si>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</si>
  <si>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</si>
  <si>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</si>
  <si>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</si>
  <si>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</si>
  <si>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</si>
  <si>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</si>
  <si>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</si>
  <si>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</si>
  <si>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</si>
  <si>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</si>
  <si>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</si>
  <si>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</si>
  <si>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</si>
  <si>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</si>
  <si>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</si>
  <si>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</si>
  <si>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</si>
  <si>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</si>
  <si>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</si>
  <si>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</si>
  <si>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</si>
  <si>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</si>
  <si>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</si>
  <si>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</si>
  <si>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</si>
  <si>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</si>
  <si>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</si>
  <si>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</si>
  <si>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</si>
  <si>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</si>
  <si>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</si>
  <si>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</si>
  <si>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</si>
  <si>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</si>
  <si>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</si>
  <si>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</si>
  <si>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</si>
  <si>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</si>
  <si>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</si>
  <si>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</si>
  <si>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</si>
  <si>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</si>
  <si>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</si>
  <si>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</si>
  <si>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</si>
  <si>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</si>
  <si>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</si>
  <si>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</si>
  <si>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</si>
  <si>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</si>
  <si>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</si>
  <si>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</si>
  <si>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</si>
  <si>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</si>
  <si>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</si>
  <si>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</si>
  <si>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</si>
  <si>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</si>
  <si>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</si>
  <si>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</si>
  <si>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</si>
  <si>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</si>
  <si>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</si>
  <si>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</si>
  <si>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</si>
  <si>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</si>
  <si>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</si>
  <si>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</si>
  <si>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</si>
  <si>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</si>
  <si>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</si>
  <si>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</si>
  <si>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</si>
  <si>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</si>
  <si>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</si>
  <si>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</si>
  <si>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</si>
  <si>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</si>
  <si>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</si>
  <si>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</si>
  <si>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</si>
  <si>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</si>
  <si>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</si>
  <si>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</si>
  <si>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</si>
  <si>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</si>
  <si>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</si>
  <si>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</si>
  <si>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</si>
  <si>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</si>
  <si>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</si>
  <si>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</si>
  <si>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</si>
  <si>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</si>
  <si>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</si>
  <si>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</si>
  <si>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</si>
  <si>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</si>
  <si>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</si>
  <si>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</si>
  <si>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</si>
  <si>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</si>
  <si>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</si>
  <si>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</si>
  <si>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</si>
  <si>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</si>
  <si>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</si>
  <si>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</si>
  <si>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</si>
  <si>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</si>
  <si>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</si>
  <si>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</si>
  <si>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</si>
  <si>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</si>
  <si>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</si>
  <si>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</si>
  <si>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</si>
  <si>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</si>
  <si>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</si>
  <si>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</si>
  <si>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</si>
  <si>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</si>
  <si>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</si>
  <si>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</si>
  <si>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</si>
  <si>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</si>
  <si>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</si>
  <si>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</si>
  <si>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</si>
  <si>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</si>
  <si>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</si>
  <si>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</si>
  <si>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</si>
  <si>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</si>
  <si>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</si>
  <si>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</si>
  <si>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</si>
  <si>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</si>
  <si>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</si>
  <si>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</si>
  <si>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</si>
  <si>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</si>
  <si>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</si>
  <si>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</si>
  <si>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</si>
  <si>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</si>
  <si>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</si>
  <si>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</si>
  <si>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</si>
  <si>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</si>
  <si>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</si>
  <si>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</si>
  <si>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</si>
  <si>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</si>
  <si>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</si>
  <si>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</si>
  <si>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</si>
  <si>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</si>
  <si>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</si>
  <si>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</si>
  <si>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</si>
  <si>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</si>
  <si>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</si>
  <si>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</si>
  <si>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</si>
  <si>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</si>
  <si>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</si>
  <si>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</si>
  <si>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</si>
  <si>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</si>
  <si>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</si>
  <si>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</si>
  <si>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</si>
  <si>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</si>
  <si>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</si>
  <si>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</si>
  <si>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</si>
  <si>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</si>
  <si>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</si>
  <si>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</si>
  <si>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</si>
  <si>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</si>
  <si>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</si>
  <si>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</si>
  <si>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</si>
  <si>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</si>
  <si>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</si>
  <si>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</si>
  <si>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</si>
  <si>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</si>
  <si>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</si>
  <si>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</si>
  <si>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</si>
  <si>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</si>
  <si>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</si>
  <si>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</si>
  <si>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</si>
  <si>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</si>
  <si>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</si>
  <si>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</si>
  <si>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</si>
  <si>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</si>
  <si>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</si>
  <si>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</si>
  <si>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</si>
  <si>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</si>
  <si>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</si>
  <si>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</si>
  <si>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</si>
  <si>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</si>
  <si>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</si>
  <si>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</si>
  <si>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</si>
  <si>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</si>
  <si>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</si>
  <si>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</si>
  <si>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</si>
  <si>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</si>
  <si>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</si>
  <si>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</si>
  <si>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</si>
  <si>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</si>
  <si>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</si>
  <si>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</si>
  <si>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</si>
  <si>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</si>
  <si>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</si>
  <si>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</si>
  <si>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</si>
  <si>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</si>
  <si>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</si>
  <si>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</si>
  <si>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</si>
  <si>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</si>
  <si>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</si>
  <si>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</si>
  <si>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</si>
  <si>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</si>
  <si>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</si>
  <si>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</si>
  <si>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</si>
  <si>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</si>
  <si>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</si>
  <si>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</si>
  <si>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</si>
  <si>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</si>
  <si>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</si>
  <si>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</si>
  <si>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</si>
  <si>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</si>
  <si>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</si>
  <si>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</si>
  <si>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</si>
  <si>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</si>
  <si>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</si>
  <si>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</si>
  <si>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</si>
  <si>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</si>
  <si>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</si>
  <si>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</si>
  <si>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</si>
  <si>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</si>
  <si>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</si>
  <si>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</si>
  <si>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</si>
  <si>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</si>
  <si>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</si>
  <si>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</si>
  <si>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</si>
  <si>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</si>
  <si>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</si>
  <si>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</si>
  <si>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</si>
  <si>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</si>
  <si>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</si>
  <si>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</si>
  <si>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</si>
  <si>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</si>
  <si>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</si>
  <si>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</si>
  <si>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</si>
  <si>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</si>
  <si>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</si>
  <si>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</si>
  <si>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</si>
  <si>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</si>
  <si>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</si>
  <si>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</si>
  <si>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</si>
  <si>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</si>
  <si>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</si>
  <si>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</si>
  <si>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</si>
  <si>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</si>
  <si>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</si>
  <si>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</si>
  <si>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</si>
  <si>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</si>
  <si>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</si>
  <si>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</si>
  <si>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</si>
  <si>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</si>
  <si>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</si>
  <si>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</si>
  <si>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</si>
  <si>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</si>
  <si>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</si>
  <si>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</si>
  <si>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</si>
  <si>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</si>
  <si>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</si>
  <si>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</si>
  <si>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</si>
  <si>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</si>
  <si>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</si>
  <si>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</si>
  <si>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</si>
  <si>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</si>
  <si>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</si>
  <si>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</si>
  <si>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</si>
  <si>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</si>
  <si>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</si>
  <si>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</si>
  <si>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</si>
  <si>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</si>
  <si>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</si>
  <si>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</si>
  <si>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</si>
  <si>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</si>
  <si>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</si>
  <si>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</si>
  <si>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</si>
  <si>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</si>
  <si>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</si>
  <si>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</si>
  <si>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</si>
  <si>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</si>
  <si>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</si>
  <si>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</si>
  <si>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</si>
  <si>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</si>
  <si>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</si>
  <si>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</si>
  <si>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</si>
  <si>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</si>
  <si>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</si>
  <si>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</si>
  <si>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</si>
  <si>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</si>
  <si>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</si>
  <si>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</si>
  <si>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</si>
  <si>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</si>
  <si>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</si>
  <si>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</si>
  <si>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</si>
  <si>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</si>
  <si>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</si>
  <si>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</si>
  <si>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</si>
  <si>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</si>
  <si>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</si>
  <si>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</si>
  <si>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</si>
  <si>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</si>
  <si>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</si>
  <si>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</si>
  <si>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</si>
  <si>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</si>
  <si>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</si>
  <si>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</si>
  <si>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</si>
  <si>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</si>
  <si>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</si>
  <si>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</si>
  <si>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</si>
  <si>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</si>
  <si>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</si>
  <si>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</si>
  <si>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</si>
  <si>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</si>
  <si>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</si>
  <si>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</si>
  <si>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</si>
  <si>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</si>
  <si>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</si>
  <si>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</si>
  <si>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</si>
  <si>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</si>
  <si>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</si>
  <si>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</si>
  <si>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</si>
  <si>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</si>
  <si>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</si>
  <si>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</si>
  <si>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</si>
  <si>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</si>
  <si>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</si>
  <si>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</si>
  <si>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</si>
  <si>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</si>
  <si>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</si>
  <si>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</si>
  <si>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</si>
  <si>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</si>
  <si>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</si>
  <si>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</si>
  <si>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</si>
  <si>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</si>
  <si>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</si>
  <si>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</si>
  <si>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</si>
  <si>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</si>
  <si>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</si>
  <si>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</si>
  <si>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</si>
  <si>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</si>
  <si>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</si>
  <si>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</si>
  <si>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</si>
  <si>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</si>
  <si>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</si>
  <si>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</si>
  <si>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</si>
  <si>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</si>
  <si>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</si>
  <si>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</si>
  <si>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</si>
  <si>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</si>
  <si>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</si>
  <si>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</si>
  <si>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</si>
  <si>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</si>
  <si>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</si>
  <si>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</si>
  <si>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</si>
  <si>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</si>
  <si>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</si>
  <si>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</si>
  <si>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</si>
  <si>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</si>
  <si>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</si>
  <si>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</si>
  <si>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</si>
  <si>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</si>
  <si>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</si>
  <si>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</si>
  <si>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</si>
  <si>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</si>
  <si>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</si>
  <si>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</si>
  <si>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</si>
  <si>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</si>
  <si>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</si>
  <si>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</si>
  <si>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</si>
  <si>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</si>
  <si>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</si>
  <si>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</si>
  <si>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</si>
  <si>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</si>
  <si>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</si>
  <si>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</si>
  <si>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</si>
  <si>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</si>
  <si>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</si>
  <si>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</si>
  <si>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</si>
  <si>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</si>
  <si>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</si>
  <si>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</si>
  <si>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</si>
  <si>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</si>
  <si>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</si>
  <si>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</si>
  <si>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</si>
  <si>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</si>
  <si>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</si>
  <si>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</si>
  <si>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</si>
  <si>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</si>
  <si>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</si>
  <si>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</si>
  <si>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</si>
  <si>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</si>
  <si>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</si>
  <si>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</si>
  <si>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</si>
  <si>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</si>
  <si>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</si>
  <si>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</si>
  <si>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</si>
  <si>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</si>
  <si>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</si>
  <si>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</si>
  <si>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</si>
  <si>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</si>
  <si>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</si>
  <si>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</si>
  <si>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</si>
  <si>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</si>
  <si>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</si>
  <si>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</si>
  <si>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</si>
  <si>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</si>
  <si>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</si>
  <si>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</si>
  <si>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</si>
  <si>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</si>
  <si>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</si>
  <si>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</si>
  <si>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</si>
  <si>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</si>
  <si>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</si>
  <si>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</si>
  <si>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</si>
  <si>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</si>
  <si>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</si>
  <si>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</si>
  <si>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</si>
  <si>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</si>
  <si>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</si>
  <si>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</si>
  <si>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</si>
  <si>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</si>
  <si>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</si>
  <si>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</si>
  <si>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</si>
  <si>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</si>
  <si>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</si>
  <si>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</si>
  <si>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</si>
  <si>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</si>
  <si>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</si>
  <si>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</si>
  <si>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</si>
  <si>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</si>
  <si>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</si>
  <si>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</si>
  <si>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</si>
  <si>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</si>
  <si>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</si>
  <si>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</si>
  <si>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</si>
  <si>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</si>
  <si>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</si>
  <si>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</si>
  <si>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</si>
  <si>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</si>
  <si>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</si>
  <si>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</si>
  <si>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</si>
  <si>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</si>
  <si>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</si>
  <si>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</si>
  <si>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</si>
  <si>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</si>
  <si>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</si>
  <si>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</si>
  <si>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</si>
  <si>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</si>
  <si>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</si>
  <si>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</si>
  <si>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</si>
  <si>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</si>
  <si>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</si>
  <si>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</si>
  <si>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</si>
  <si>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</si>
  <si>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</si>
  <si>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</si>
  <si>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</si>
  <si>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</si>
  <si>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</si>
  <si>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</si>
  <si>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</si>
  <si>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</si>
  <si>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</si>
  <si>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</si>
  <si>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</si>
  <si>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</si>
  <si>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</si>
  <si>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</si>
  <si>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</si>
  <si>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</si>
  <si>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</si>
  <si>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</si>
  <si>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</si>
  <si>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</si>
  <si>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</si>
  <si>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</si>
  <si>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</si>
  <si>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</si>
  <si>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</si>
  <si>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</si>
  <si>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</si>
  <si>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</si>
  <si>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</si>
  <si>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</si>
  <si>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</si>
  <si>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</si>
  <si>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</si>
  <si>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</si>
  <si>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</si>
  <si>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</si>
  <si>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</si>
  <si>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</si>
  <si>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</si>
  <si>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</si>
  <si>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</si>
  <si>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</si>
  <si>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</si>
  <si>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</si>
  <si>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</si>
  <si>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</si>
  <si>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</si>
  <si>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</si>
  <si>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</si>
  <si>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</si>
  <si>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</si>
  <si>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</si>
  <si>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</si>
  <si>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</si>
  <si>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</si>
  <si>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</si>
  <si>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</si>
  <si>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</si>
  <si>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</si>
  <si>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</si>
  <si>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</si>
  <si>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</si>
  <si>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</si>
  <si>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</si>
  <si>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</si>
  <si>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</si>
  <si>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</si>
  <si>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</si>
  <si>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</si>
  <si>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</si>
  <si>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</si>
  <si>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</si>
  <si>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</si>
  <si>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</si>
  <si>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</si>
  <si>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</si>
  <si>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</si>
  <si>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</si>
  <si>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</si>
  <si>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</si>
  <si>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</si>
  <si>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</si>
  <si>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</si>
  <si>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</si>
  <si>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</si>
  <si>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</si>
  <si>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</si>
  <si>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</si>
  <si>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</si>
  <si>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</si>
  <si>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</si>
  <si>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</si>
  <si>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</si>
  <si>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</si>
  <si>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</si>
  <si>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</si>
  <si>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</si>
  <si>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</si>
  <si>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</si>
  <si>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</si>
  <si>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</si>
  <si>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</si>
  <si>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</si>
  <si>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</si>
  <si>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</si>
  <si>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</si>
  <si>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</si>
  <si>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</si>
  <si>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</si>
  <si>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</si>
  <si>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</si>
  <si>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</si>
  <si>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</si>
  <si>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</si>
  <si>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</si>
  <si>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</si>
  <si>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</si>
  <si>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</si>
  <si>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</si>
  <si>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</si>
  <si>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</si>
  <si>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</si>
  <si>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</si>
  <si>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</si>
  <si>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</si>
  <si>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</si>
  <si>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</si>
  <si>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</si>
  <si>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</si>
  <si>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</si>
  <si>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</si>
  <si>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</si>
  <si>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</si>
  <si>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</si>
  <si>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</si>
  <si>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</si>
  <si>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</si>
  <si>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</si>
  <si>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</si>
  <si>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</si>
  <si>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</si>
  <si>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</si>
  <si>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</si>
  <si>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</si>
  <si>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</si>
  <si>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</si>
  <si>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</si>
  <si>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</si>
  <si>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</si>
  <si>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</si>
  <si>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</si>
  <si>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</si>
  <si>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</si>
  <si>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</si>
  <si>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</si>
  <si>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</si>
  <si>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</si>
  <si>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</si>
  <si>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</si>
  <si>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</si>
  <si>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</si>
  <si>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</si>
  <si>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</si>
  <si>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</si>
  <si>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</si>
  <si>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</si>
  <si>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</si>
  <si>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</si>
  <si>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</si>
  <si>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</si>
  <si>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</si>
  <si>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</si>
  <si>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</si>
  <si>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</si>
  <si>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</si>
  <si>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</si>
  <si>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</si>
  <si>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</si>
  <si>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</si>
  <si>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</si>
  <si>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</si>
  <si>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</si>
  <si>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</si>
  <si>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</si>
  <si>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</si>
  <si>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</si>
  <si>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</si>
  <si>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</si>
  <si>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</si>
  <si>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</si>
  <si>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</si>
  <si>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</si>
  <si>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</si>
  <si>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</si>
  <si>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</si>
  <si>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</si>
  <si>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</si>
  <si>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</si>
  <si>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</si>
  <si>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</si>
  <si>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</si>
  <si>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</si>
  <si>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</si>
  <si>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</si>
  <si>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</si>
  <si>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</si>
  <si>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</si>
  <si>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</si>
  <si>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</si>
  <si>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</si>
  <si>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</si>
  <si>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</si>
  <si>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</si>
  <si>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</si>
  <si>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</si>
  <si>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</si>
  <si>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</si>
  <si>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</si>
  <si>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</si>
  <si>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</si>
  <si>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</si>
  <si>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</si>
  <si>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</si>
  <si>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</si>
  <si>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</si>
  <si>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</si>
  <si>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</si>
  <si>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</si>
  <si>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</si>
  <si>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</si>
  <si>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</si>
  <si>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</si>
  <si>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</si>
  <si>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</si>
  <si>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</si>
  <si>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</si>
  <si>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</si>
  <si>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</si>
  <si>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</si>
  <si>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</si>
  <si>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</si>
  <si>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</si>
  <si>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</si>
  <si>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</si>
  <si>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</si>
  <si>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</si>
  <si>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</si>
  <si>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</si>
  <si>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</si>
  <si>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</si>
  <si>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</si>
  <si>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</si>
  <si>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</si>
  <si>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</si>
  <si>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</si>
  <si>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</si>
  <si>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</si>
  <si>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</si>
  <si>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</si>
  <si>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</si>
  <si>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</si>
  <si>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</si>
  <si>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</si>
  <si>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</si>
  <si>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</si>
  <si>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</si>
  <si>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</si>
  <si>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</si>
  <si>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</si>
  <si>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</si>
  <si>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</si>
  <si>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</si>
  <si>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</si>
  <si>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</si>
  <si>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</si>
  <si>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</si>
  <si>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</si>
  <si>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</si>
  <si>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</si>
  <si>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</si>
  <si>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</si>
  <si>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</si>
  <si>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</si>
  <si>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</si>
  <si>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</si>
  <si>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</si>
  <si>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</si>
  <si>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</si>
  <si>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</si>
  <si>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</si>
  <si>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</si>
  <si>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</si>
  <si>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</si>
  <si>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</si>
  <si>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</si>
  <si>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</si>
  <si>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</si>
  <si>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</si>
  <si>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</si>
  <si>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</si>
  <si>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</si>
  <si>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</si>
  <si>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</si>
  <si>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</si>
  <si>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</si>
  <si>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</si>
  <si>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</si>
  <si>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</si>
  <si>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</si>
  <si>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</si>
  <si>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</si>
  <si>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</si>
  <si>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</si>
  <si>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</si>
  <si>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</si>
  <si>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</si>
  <si>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</si>
  <si>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</si>
  <si>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</si>
  <si>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</si>
  <si>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</si>
  <si>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</si>
  <si>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</si>
  <si>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</si>
  <si>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</si>
  <si>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</si>
  <si>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</si>
  <si>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</si>
  <si>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</si>
  <si>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</si>
  <si>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</si>
  <si>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</si>
  <si>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</si>
  <si>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</si>
  <si>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</si>
  <si>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</si>
  <si>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</si>
  <si>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</si>
  <si>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</si>
  <si>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</si>
  <si>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</si>
  <si>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</si>
  <si>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</si>
  <si>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</si>
  <si>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</si>
  <si>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</si>
  <si>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</si>
  <si>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</si>
  <si>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</si>
  <si>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</si>
  <si>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</si>
  <si>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</si>
  <si>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</si>
  <si>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</si>
  <si>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</si>
  <si>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</si>
  <si>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</si>
  <si>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</si>
  <si>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</si>
  <si>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</si>
  <si>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</si>
  <si>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</si>
  <si>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</si>
  <si>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</si>
  <si>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</si>
  <si>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</si>
  <si>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</si>
  <si>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</si>
  <si>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</si>
  <si>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</si>
  <si>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</si>
  <si>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</si>
  <si>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</si>
  <si>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</si>
  <si>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</si>
  <si>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</si>
  <si>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</si>
  <si>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</si>
  <si>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</si>
  <si>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</si>
  <si>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</si>
  <si>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</si>
  <si>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</si>
  <si>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</si>
  <si>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</si>
  <si>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</si>
  <si>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</si>
  <si>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</si>
  <si>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</si>
  <si>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</si>
  <si>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</si>
  <si>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</si>
  <si>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</si>
  <si>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</si>
  <si>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</si>
  <si>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</si>
  <si>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</si>
  <si>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</si>
  <si>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</si>
  <si>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</si>
  <si>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</si>
  <si>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</si>
  <si>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</si>
  <si>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</si>
  <si>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</si>
  <si>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</si>
  <si>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</si>
  <si>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</si>
  <si>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</si>
  <si>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</si>
  <si>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</si>
  <si>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</si>
  <si>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</si>
  <si>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</si>
  <si>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</si>
  <si>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</si>
  <si>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</si>
  <si>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</si>
  <si>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</si>
  <si>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</si>
  <si>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</si>
  <si>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</si>
  <si>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</si>
  <si>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</si>
  <si>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</si>
  <si>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</si>
  <si>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</si>
  <si>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</si>
  <si>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</si>
  <si>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</si>
  <si>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</si>
  <si>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</si>
  <si>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</si>
  <si>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</si>
  <si>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</si>
  <si>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</si>
  <si>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</si>
  <si>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</si>
  <si>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</si>
  <si>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</si>
  <si>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</si>
  <si>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</si>
  <si>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</si>
  <si>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</si>
  <si>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</si>
  <si>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</si>
  <si>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</si>
  <si>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</si>
  <si>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</si>
  <si>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</si>
  <si>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</si>
  <si>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</si>
  <si>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</si>
  <si>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</si>
  <si>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</si>
  <si>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</si>
  <si>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</si>
  <si>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</si>
  <si>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</si>
  <si>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</si>
  <si>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</si>
  <si>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</si>
  <si>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</si>
  <si>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</si>
  <si>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</si>
  <si>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</si>
  <si>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</si>
  <si>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</si>
  <si>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</si>
  <si>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</si>
  <si>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</si>
  <si>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</si>
  <si>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</si>
  <si>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</si>
  <si>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</si>
  <si>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</si>
  <si>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</si>
  <si>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</si>
  <si>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</si>
  <si>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</si>
  <si>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</si>
  <si>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</si>
  <si>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</si>
  <si>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</si>
  <si>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</si>
  <si>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</si>
  <si>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</si>
  <si>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</si>
  <si>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</si>
  <si>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</si>
  <si>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</si>
  <si>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</si>
  <si>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</si>
  <si>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</si>
  <si>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</si>
  <si>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</si>
  <si>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</si>
  <si>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</si>
  <si>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</si>
  <si>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</si>
  <si>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</si>
  <si>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</si>
  <si>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</si>
  <si>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</si>
  <si>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</si>
  <si>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</si>
  <si>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</si>
  <si>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</si>
  <si>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</si>
  <si>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</si>
  <si>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</si>
  <si>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</si>
  <si>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</si>
  <si>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</si>
  <si>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</si>
  <si>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</si>
  <si>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</si>
  <si>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</si>
  <si>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</si>
  <si>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</si>
  <si>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</si>
  <si>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</si>
  <si>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</si>
  <si>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</si>
  <si>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</si>
  <si>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</si>
  <si>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</si>
  <si>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</si>
  <si>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</si>
  <si>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</si>
  <si>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</si>
  <si>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</si>
  <si>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</si>
  <si>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</si>
  <si>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</si>
  <si>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</si>
  <si>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</si>
  <si>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</si>
  <si>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</si>
  <si>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</si>
  <si>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</si>
  <si>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</si>
  <si>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</si>
  <si>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</si>
  <si>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</si>
  <si>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</si>
  <si>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</si>
  <si>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</si>
  <si>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</si>
  <si>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</si>
  <si>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</si>
  <si>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</si>
  <si>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</si>
  <si>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</si>
  <si>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</si>
  <si>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</si>
  <si>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</si>
  <si>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</si>
  <si>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</si>
  <si>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</si>
  <si>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</si>
  <si>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</si>
  <si>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</si>
  <si>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</si>
  <si>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</si>
  <si>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</si>
  <si>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</si>
  <si>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</si>
  <si>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</si>
  <si>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</si>
  <si>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</si>
  <si>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</si>
  <si>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</si>
  <si>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</si>
  <si>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</si>
  <si>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</si>
  <si>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</si>
  <si>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</si>
  <si>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</si>
  <si>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</si>
  <si>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</si>
  <si>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</si>
  <si>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</si>
  <si>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</si>
  <si>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</si>
  <si>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</si>
  <si>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</si>
  <si>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</si>
  <si>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</si>
  <si>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</si>
  <si>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</si>
  <si>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</si>
  <si>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</si>
  <si>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</si>
  <si>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</si>
  <si>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</si>
  <si>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</si>
  <si>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</si>
  <si>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</si>
  <si>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</si>
  <si>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</si>
  <si>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</si>
  <si>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</si>
  <si>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</si>
  <si>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</si>
  <si>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</si>
  <si>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</si>
  <si>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</si>
  <si>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</si>
  <si>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</si>
  <si>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</si>
  <si>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</si>
  <si>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</si>
  <si>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</si>
  <si>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</si>
  <si>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</si>
  <si>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</si>
  <si>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</si>
  <si>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</si>
  <si>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</si>
  <si>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</si>
  <si>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</si>
  <si>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</si>
  <si>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</si>
  <si>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</si>
  <si>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</si>
  <si>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</si>
  <si>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</si>
  <si>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</si>
  <si>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</si>
  <si>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</si>
  <si>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</si>
  <si>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</si>
  <si>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</si>
  <si>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</si>
  <si>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</si>
  <si>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</si>
  <si>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</si>
  <si>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</si>
  <si>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</si>
  <si>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</si>
  <si>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</si>
  <si>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</si>
  <si>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</si>
  <si>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</si>
  <si>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</si>
  <si>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</si>
  <si>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</si>
  <si>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</si>
  <si>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</si>
  <si>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</si>
  <si>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</si>
  <si>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</si>
  <si>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</si>
  <si>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</si>
  <si>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</si>
  <si>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</si>
  <si>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</si>
  <si>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</si>
  <si>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</si>
  <si>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</si>
  <si>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</si>
  <si>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</si>
  <si>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</si>
  <si>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</si>
  <si>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</si>
  <si>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</si>
  <si>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</si>
  <si>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</si>
  <si>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</si>
  <si>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</si>
  <si>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</si>
  <si>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</si>
  <si>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</si>
  <si>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</si>
  <si>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</si>
  <si>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</si>
  <si>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</si>
  <si>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</si>
  <si>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</si>
  <si>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</si>
  <si>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</si>
  <si>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</si>
  <si>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</si>
  <si>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</si>
  <si>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</si>
  <si>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</si>
  <si>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</si>
  <si>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</si>
  <si>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</si>
  <si>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</si>
  <si>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</si>
  <si>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</si>
  <si>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</si>
  <si>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</si>
  <si>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</si>
  <si>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</si>
  <si>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</si>
  <si>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</si>
  <si>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</si>
  <si>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</si>
  <si>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</si>
  <si>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</si>
  <si>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</si>
  <si>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</si>
  <si>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</si>
  <si>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</si>
  <si>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</si>
  <si>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</si>
  <si>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</si>
  <si>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</si>
  <si>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</si>
  <si>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</si>
  <si>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</si>
  <si>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</si>
  <si>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</si>
  <si>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</si>
  <si>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</si>
  <si>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</si>
  <si>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</si>
  <si>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</si>
  <si>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</si>
  <si>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</si>
  <si>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</si>
  <si>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</si>
  <si>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</si>
  <si>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</si>
  <si>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</si>
  <si>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</si>
  <si>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</si>
  <si>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</si>
  <si>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</si>
  <si>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</si>
  <si>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</si>
  <si>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</si>
  <si>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</si>
  <si>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</si>
  <si>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</si>
  <si>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</si>
  <si>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</si>
  <si>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</si>
  <si>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</si>
  <si>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</si>
  <si>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</si>
  <si>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</si>
  <si>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</si>
  <si>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</si>
  <si>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</si>
  <si>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</si>
  <si>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</si>
  <si>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</si>
  <si>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</si>
  <si>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</si>
  <si>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</si>
  <si>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</si>
  <si>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</si>
  <si>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</si>
  <si>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</si>
  <si>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</si>
  <si>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</si>
  <si>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</si>
  <si>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</si>
  <si>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</si>
  <si>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</si>
  <si>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</si>
  <si>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</si>
  <si>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</si>
  <si>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</si>
  <si>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</si>
  <si>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</si>
  <si>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</si>
  <si>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</si>
  <si>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</si>
  <si>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</si>
  <si>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</si>
  <si>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</si>
  <si>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</si>
  <si>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</si>
  <si>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</si>
  <si>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</si>
  <si>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</si>
  <si>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</si>
  <si>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</si>
  <si>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</si>
  <si>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</si>
  <si>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</si>
  <si>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</si>
  <si>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</si>
  <si>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</si>
  <si>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</si>
  <si>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</si>
  <si>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</si>
  <si>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</si>
  <si>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</si>
  <si>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</si>
  <si>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</si>
  <si>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</si>
  <si>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</si>
  <si>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</si>
  <si>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</si>
  <si>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</si>
  <si>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</si>
  <si>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</si>
  <si>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</si>
  <si>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</si>
  <si>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</si>
  <si>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</si>
  <si>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</si>
  <si>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</si>
  <si>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</si>
  <si>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</si>
  <si>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</si>
  <si>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</si>
  <si>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</si>
  <si>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</si>
  <si>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</si>
  <si>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</si>
  <si>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</si>
  <si>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</si>
  <si>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</si>
  <si>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</si>
  <si>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</si>
  <si>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</si>
  <si>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</si>
  <si>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</si>
  <si>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</si>
  <si>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</si>
  <si>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</si>
  <si>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</si>
  <si>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</si>
  <si>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</si>
  <si>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</si>
  <si>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</si>
  <si>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</si>
  <si>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</si>
  <si>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</si>
  <si>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</si>
  <si>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</si>
  <si>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</si>
  <si>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</si>
  <si>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</si>
  <si>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</si>
  <si>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</si>
  <si>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</si>
  <si>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</si>
  <si>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</si>
  <si>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</si>
  <si>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</si>
  <si>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</si>
  <si>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</si>
  <si>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</si>
  <si>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</si>
  <si>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</si>
  <si>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</si>
  <si>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</si>
  <si>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</si>
  <si>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</si>
  <si>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</si>
  <si>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</si>
  <si>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</si>
  <si>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</si>
  <si>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</si>
  <si>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</si>
  <si>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</si>
  <si>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</si>
  <si>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</si>
  <si>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</si>
  <si>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</si>
  <si>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</si>
  <si>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</si>
  <si>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</si>
  <si>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</si>
  <si>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</si>
  <si>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</si>
  <si>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</si>
  <si>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</si>
  <si>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</si>
  <si>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</si>
  <si>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</si>
  <si>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</si>
  <si>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</si>
  <si>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</si>
  <si>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</si>
  <si>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</si>
  <si>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</si>
  <si>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</si>
  <si>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</si>
  <si>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</si>
  <si>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</si>
  <si>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</si>
  <si>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</si>
  <si>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</si>
  <si>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</si>
  <si>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</si>
  <si>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</si>
  <si>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</si>
  <si>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</si>
  <si>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</si>
  <si>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</si>
  <si>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</si>
  <si>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</si>
  <si>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</si>
  <si>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</si>
  <si>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</si>
  <si>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</si>
  <si>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</si>
  <si>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</si>
  <si>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</si>
  <si>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</si>
  <si>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</si>
  <si>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</si>
  <si>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</si>
  <si>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</si>
  <si>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</si>
  <si>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</si>
  <si>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</si>
  <si>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</si>
  <si>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</si>
  <si>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</si>
  <si>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</si>
  <si>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</si>
  <si>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</si>
  <si>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</si>
  <si>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</si>
  <si>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</si>
  <si>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</si>
  <si>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</si>
  <si>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</si>
  <si>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</si>
  <si>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</si>
  <si>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</si>
  <si>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</si>
  <si>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</si>
  <si>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</si>
  <si>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</si>
  <si>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</si>
  <si>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</si>
  <si>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</si>
  <si>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</si>
  <si>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</si>
  <si>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</si>
  <si>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</si>
  <si>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</si>
  <si>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</si>
  <si>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</si>
  <si>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</si>
  <si>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</si>
  <si>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</si>
  <si>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</si>
  <si>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</si>
  <si>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</si>
  <si>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</si>
  <si>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</si>
  <si>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</si>
  <si>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</si>
  <si>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</si>
  <si>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</si>
  <si>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</si>
  <si>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</si>
  <si>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</si>
  <si>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</si>
  <si>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</si>
  <si>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</si>
  <si>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</si>
  <si>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</si>
  <si>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</si>
  <si>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</si>
  <si>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</si>
  <si>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</si>
  <si>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</si>
  <si>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</si>
  <si>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</si>
  <si>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</si>
  <si>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</si>
  <si>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</si>
  <si>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</si>
  <si>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</si>
  <si>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</si>
  <si>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</si>
  <si>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</si>
  <si>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</si>
  <si>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</si>
  <si>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</si>
  <si>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</si>
  <si>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</si>
  <si>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</si>
  <si>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</si>
  <si>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</si>
  <si>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</si>
  <si>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</si>
  <si>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</si>
  <si>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</si>
  <si>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</si>
  <si>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</si>
  <si>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</si>
  <si>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</si>
  <si>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</si>
  <si>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</si>
  <si>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</si>
  <si>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</si>
  <si>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</si>
  <si>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</si>
  <si>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</si>
  <si>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</si>
  <si>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</si>
  <si>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</si>
  <si>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</si>
  <si>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</si>
  <si>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</si>
  <si>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</si>
  <si>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</si>
  <si>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</si>
  <si>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</si>
  <si>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</si>
  <si>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</si>
  <si>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</si>
  <si>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</si>
  <si>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</si>
  <si>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</si>
  <si>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</si>
  <si>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</si>
  <si>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</si>
  <si>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</si>
  <si>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</si>
  <si>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</si>
  <si>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</si>
  <si>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</si>
  <si>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</si>
  <si>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</si>
  <si>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</si>
  <si>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</si>
  <si>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</si>
  <si>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</si>
  <si>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</si>
  <si>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</si>
  <si>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</si>
  <si>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</si>
  <si>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</si>
  <si>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</si>
  <si>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</si>
  <si>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</si>
  <si>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</si>
  <si>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</si>
  <si>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</si>
  <si>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</si>
  <si>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</si>
  <si>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</si>
  <si>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</si>
  <si>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</si>
  <si>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</si>
  <si>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</si>
  <si>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</si>
  <si>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</si>
  <si>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</si>
  <si>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</si>
  <si>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</si>
  <si>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</si>
  <si>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</si>
  <si>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</si>
  <si>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</si>
  <si>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</si>
  <si>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</si>
  <si>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</si>
  <si>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</si>
  <si>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</si>
  <si>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</si>
  <si>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</si>
  <si>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</si>
  <si>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</si>
  <si>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</si>
  <si>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</si>
  <si>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</si>
  <si>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</si>
  <si>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</si>
  <si>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</si>
  <si>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</si>
  <si>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</si>
  <si>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</si>
  <si>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</si>
  <si>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</si>
  <si>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</si>
  <si>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</si>
  <si>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</si>
  <si>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</si>
  <si>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</si>
  <si>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</si>
  <si>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</si>
  <si>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</si>
  <si>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</si>
  <si>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</si>
  <si>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</si>
  <si>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</si>
  <si>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</si>
  <si>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</si>
  <si>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</si>
  <si>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</si>
  <si>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</si>
  <si>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</si>
  <si>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</si>
  <si>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</si>
  <si>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</si>
  <si>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</si>
  <si>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</si>
  <si>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</si>
  <si>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</si>
  <si>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</si>
  <si>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</si>
  <si>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</si>
  <si>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</si>
  <si>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</si>
  <si>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</si>
  <si>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</si>
  <si>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</si>
  <si>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</si>
  <si>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</si>
  <si>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</si>
  <si>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</si>
  <si>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</si>
  <si>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</si>
  <si>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</si>
  <si>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</si>
  <si>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</si>
  <si>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</si>
  <si>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</si>
  <si>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</si>
  <si>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</si>
  <si>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</si>
  <si>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</si>
  <si>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</si>
  <si>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</si>
  <si>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</si>
  <si>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</si>
  <si>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</si>
  <si>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</si>
  <si>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</si>
  <si>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</si>
  <si>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</si>
  <si>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</si>
  <si>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</si>
  <si>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</si>
  <si>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</si>
  <si>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</si>
  <si>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</si>
  <si>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</si>
  <si>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</si>
  <si>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</si>
  <si>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</si>
  <si>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</si>
  <si>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</si>
  <si>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</si>
  <si>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</si>
  <si>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</si>
  <si>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</si>
  <si>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</si>
  <si>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</si>
  <si>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</si>
  <si>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</si>
  <si>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</si>
  <si>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</si>
  <si>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</si>
  <si>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</si>
  <si>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</si>
  <si>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</si>
  <si>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</si>
  <si>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</si>
  <si>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</si>
  <si>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</si>
  <si>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</si>
  <si>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</si>
  <si>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</si>
  <si>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</si>
  <si>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</si>
  <si>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</si>
  <si>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</si>
  <si>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</si>
  <si>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</si>
  <si>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</si>
  <si>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</si>
  <si>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</si>
  <si>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</si>
  <si>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</si>
  <si>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</si>
  <si>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</si>
  <si>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</si>
  <si>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</si>
  <si>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</si>
  <si>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</si>
  <si>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</si>
  <si>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</si>
  <si>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</si>
  <si>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</si>
  <si>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</si>
  <si>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</si>
  <si>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</si>
  <si>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</si>
  <si>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</si>
  <si>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</si>
  <si>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</si>
  <si>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</si>
  <si>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</si>
  <si>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</si>
  <si>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</si>
  <si>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</si>
  <si>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</si>
  <si>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</si>
  <si>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</si>
  <si>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</si>
  <si>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</si>
  <si>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</si>
  <si>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</si>
  <si>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</si>
  <si>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</si>
  <si>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</si>
  <si>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</si>
  <si>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</si>
  <si>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</si>
  <si>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</si>
  <si>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</si>
  <si>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</si>
  <si>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</si>
  <si>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</si>
  <si>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</si>
  <si>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</si>
  <si>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</si>
  <si>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</si>
  <si>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</si>
  <si>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</si>
  <si>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</si>
  <si>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</si>
  <si>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</si>
  <si>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</si>
  <si>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</si>
  <si>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</si>
  <si>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</si>
  <si>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</si>
  <si>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</si>
  <si>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</si>
  <si>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</si>
  <si>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</si>
  <si>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</si>
  <si>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</si>
  <si>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</si>
  <si>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</si>
  <si>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</si>
  <si>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</si>
  <si>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</si>
  <si>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</si>
  <si>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</si>
  <si>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</si>
  <si>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</si>
  <si>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</si>
  <si>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</si>
  <si>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</si>
  <si>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</si>
  <si>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</si>
  <si>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</si>
  <si>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</si>
  <si>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</si>
  <si>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</si>
  <si>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</si>
  <si>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</si>
  <si>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</si>
  <si>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</si>
  <si>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</si>
  <si>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</si>
  <si>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</si>
  <si>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</si>
  <si>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</si>
  <si>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</si>
  <si>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</si>
  <si>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</si>
  <si>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</si>
  <si>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</si>
  <si>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</si>
  <si>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</si>
  <si>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</si>
  <si>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</si>
  <si>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</si>
  <si>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</si>
  <si>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</si>
  <si>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</si>
  <si>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</si>
  <si>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</si>
  <si>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</si>
  <si>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</si>
  <si>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</si>
  <si>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</si>
  <si>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</si>
  <si>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</si>
  <si>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</si>
  <si>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</si>
  <si>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</si>
  <si>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</si>
  <si>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</si>
  <si>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</si>
  <si>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</si>
  <si>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</si>
  <si>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</si>
  <si>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</si>
  <si>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</si>
  <si>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</si>
  <si>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</si>
  <si>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</si>
  <si>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</si>
  <si>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</si>
  <si>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</si>
  <si>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</si>
  <si>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</si>
  <si>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</si>
  <si>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</si>
  <si>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</si>
  <si>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</si>
  <si>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</si>
  <si>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</si>
  <si>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</si>
  <si>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</si>
  <si>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</si>
  <si>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</si>
  <si>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</si>
  <si>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</si>
  <si>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</si>
  <si>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</si>
  <si>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</si>
  <si>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</si>
  <si>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</si>
  <si>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</si>
  <si>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</si>
  <si>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</si>
  <si>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</si>
  <si>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</si>
  <si>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</si>
  <si>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</si>
  <si>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</si>
  <si>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</si>
  <si>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</si>
  <si>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</si>
  <si>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</si>
  <si>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</si>
  <si>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</si>
  <si>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</si>
  <si>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</si>
  <si>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</si>
  <si>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</si>
  <si>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</si>
  <si>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</si>
  <si>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</si>
  <si>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</si>
  <si>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</si>
  <si>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</si>
  <si>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</si>
  <si>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</si>
  <si>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</si>
  <si>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</si>
  <si>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</si>
  <si>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</si>
  <si>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</si>
  <si>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</si>
  <si>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</si>
  <si>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</si>
  <si>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</si>
  <si>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</si>
  <si>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</si>
  <si>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</si>
  <si>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</si>
  <si>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</si>
  <si>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</si>
  <si>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</si>
  <si>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</si>
  <si>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</si>
  <si>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</si>
  <si>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</si>
  <si>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</si>
  <si>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</si>
  <si>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</si>
  <si>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</si>
  <si>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</si>
  <si>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</si>
  <si>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</si>
  <si>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</si>
  <si>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</si>
  <si>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</si>
  <si>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</si>
  <si>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</si>
  <si>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</si>
  <si>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</si>
  <si>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</si>
  <si>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</si>
  <si>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</si>
  <si>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</si>
  <si>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</si>
  <si>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</si>
  <si>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</si>
  <si>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</si>
  <si>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</si>
  <si>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</si>
  <si>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</si>
  <si>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</si>
  <si>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</si>
  <si>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</si>
  <si>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</si>
  <si>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</si>
  <si>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</si>
  <si>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</si>
  <si>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</si>
  <si>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</si>
  <si>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</si>
  <si>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</si>
  <si>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</si>
  <si>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</si>
  <si>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</si>
  <si>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</si>
  <si>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</si>
  <si>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</si>
  <si>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</si>
  <si>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</si>
  <si>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</si>
  <si>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</si>
  <si>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</si>
  <si>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</si>
  <si>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</si>
  <si>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</si>
  <si>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</si>
  <si>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</si>
  <si>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</si>
  <si>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</si>
  <si>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</si>
  <si>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</si>
  <si>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</si>
  <si>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</si>
  <si>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</si>
  <si>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</si>
  <si>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</si>
  <si>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</si>
  <si>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</si>
  <si>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</si>
  <si>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</si>
  <si>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</si>
  <si>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</si>
  <si>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</si>
  <si>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</si>
  <si>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</si>
  <si>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</si>
  <si>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</si>
  <si>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</si>
  <si>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</si>
  <si>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</si>
  <si>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</si>
  <si>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</si>
  <si>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</si>
  <si>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</si>
  <si>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</si>
  <si>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</si>
  <si>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</si>
  <si>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</si>
  <si>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</si>
  <si>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</si>
  <si>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</si>
  <si>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</si>
  <si>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</si>
  <si>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</si>
  <si>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</si>
  <si>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</si>
  <si>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</si>
  <si>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</si>
  <si>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</si>
  <si>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</si>
  <si>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</si>
  <si>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</si>
  <si>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</si>
  <si>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</si>
  <si>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</si>
  <si>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</si>
  <si>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</si>
  <si>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</si>
  <si>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</si>
  <si>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</si>
  <si>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</si>
  <si>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</si>
  <si>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</si>
  <si>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</si>
  <si>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</si>
  <si>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</si>
  <si>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</si>
  <si>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</si>
  <si>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</si>
  <si>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</si>
  <si>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</si>
  <si>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</si>
  <si>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</si>
  <si>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</si>
  <si>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</si>
  <si>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</si>
  <si>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</si>
  <si>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</si>
  <si>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</si>
  <si>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</si>
  <si>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</si>
  <si>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</si>
  <si>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</si>
  <si>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</si>
  <si>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</si>
  <si>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</si>
  <si>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</si>
  <si>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</si>
  <si>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</si>
  <si>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</si>
  <si>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</si>
  <si>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</si>
  <si>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</si>
  <si>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</si>
  <si>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</si>
  <si>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</si>
  <si>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</si>
  <si>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</si>
  <si>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</si>
  <si>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</si>
  <si>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</si>
  <si>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</si>
  <si>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</si>
  <si>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</si>
  <si>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</si>
  <si>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</si>
  <si>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</si>
  <si>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</si>
  <si>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</si>
  <si>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</si>
  <si>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</si>
  <si>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</si>
  <si>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</si>
  <si>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</si>
  <si>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</si>
  <si>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</si>
  <si>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</si>
  <si>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</si>
  <si>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</si>
  <si>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</si>
  <si>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</si>
  <si>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</si>
  <si>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</si>
  <si>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</si>
  <si>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</si>
  <si>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</si>
  <si>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</si>
  <si>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</si>
  <si>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</si>
  <si>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</si>
  <si>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</si>
  <si>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</si>
  <si>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</si>
  <si>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</si>
  <si>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</si>
  <si>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</si>
  <si>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</si>
  <si>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</si>
  <si>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</si>
  <si>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</si>
  <si>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</si>
  <si>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</si>
  <si>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</si>
  <si>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</si>
  <si>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</si>
  <si>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</si>
  <si>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</si>
  <si>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</si>
  <si>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</si>
  <si>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</si>
  <si>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</si>
  <si>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</si>
  <si>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</si>
  <si>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</si>
  <si>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</si>
  <si>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</si>
  <si>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</si>
  <si>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</si>
  <si>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</si>
  <si>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</si>
  <si>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</si>
  <si>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</si>
  <si>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</si>
  <si>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</si>
  <si>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</si>
  <si>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</si>
  <si>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</si>
  <si>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</si>
  <si>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</si>
  <si>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</si>
  <si>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</si>
  <si>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</si>
  <si>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</si>
  <si>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</si>
  <si>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</si>
  <si>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</si>
  <si>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</si>
  <si>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</si>
  <si>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</si>
  <si>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</si>
  <si>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</si>
  <si>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</si>
  <si>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</si>
  <si>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</si>
  <si>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</si>
  <si>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</si>
  <si>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</si>
  <si>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</si>
  <si>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</si>
  <si>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</si>
  <si>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</si>
  <si>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</si>
  <si>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</si>
  <si>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</si>
  <si>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</si>
  <si>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</si>
  <si>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</si>
  <si>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</si>
  <si>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</si>
  <si>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</si>
  <si>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</si>
  <si>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</si>
  <si>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</si>
  <si>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</si>
  <si>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</si>
  <si>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</si>
  <si>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</si>
  <si>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</si>
  <si>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</si>
  <si>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</si>
  <si>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</si>
  <si>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</si>
  <si>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</si>
  <si>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</si>
  <si>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</si>
  <si>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</si>
  <si>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</si>
  <si>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</si>
  <si>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</si>
  <si>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</si>
  <si>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</si>
  <si>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</si>
  <si>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</si>
  <si>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</si>
  <si>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</si>
  <si>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</si>
  <si>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</si>
  <si>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</si>
  <si>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</si>
  <si>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</si>
  <si>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</si>
  <si>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</si>
  <si>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</si>
  <si>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</si>
  <si>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</si>
  <si>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</si>
  <si>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</si>
  <si>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</si>
  <si>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</si>
  <si>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</si>
  <si>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</si>
  <si>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</si>
  <si>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</si>
  <si>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</si>
  <si>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</si>
  <si>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</si>
  <si>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</si>
  <si>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</si>
  <si>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</si>
  <si>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</si>
  <si>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</si>
  <si>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</si>
  <si>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</si>
  <si>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</si>
  <si>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</si>
  <si>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</si>
  <si>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</si>
  <si>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</si>
  <si>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</si>
  <si>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</si>
  <si>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</si>
  <si>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</si>
  <si>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</si>
  <si>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</si>
  <si>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</si>
  <si>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</si>
  <si>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</si>
  <si>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</si>
  <si>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</si>
  <si>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</si>
  <si>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</si>
  <si>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</si>
  <si>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</si>
  <si>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</si>
  <si>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</si>
  <si>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</si>
  <si>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</si>
  <si>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</si>
  <si>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</si>
  <si>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</si>
  <si>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</si>
  <si>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</si>
  <si>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</si>
  <si>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</si>
  <si>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</si>
  <si>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</si>
  <si>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</si>
  <si>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</si>
  <si>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</si>
  <si>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</si>
  <si>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</si>
  <si>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</si>
  <si>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</si>
  <si>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</si>
  <si>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</si>
  <si>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</si>
  <si>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</si>
  <si>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</si>
  <si>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</si>
  <si>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</si>
  <si>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</si>
  <si>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</si>
  <si>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</si>
  <si>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</si>
  <si>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</si>
  <si>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</si>
  <si>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</si>
  <si>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</si>
  <si>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</si>
  <si>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</si>
  <si>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</si>
  <si>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</si>
  <si>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</si>
  <si>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</si>
  <si>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</si>
  <si>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</si>
  <si>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</si>
  <si>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</si>
  <si>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</si>
  <si>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</si>
  <si>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</si>
  <si>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</si>
  <si>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</si>
  <si>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</si>
  <si>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</si>
  <si>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</si>
  <si>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</si>
  <si>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</si>
  <si>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</si>
  <si>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</si>
  <si>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</si>
  <si>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</si>
  <si>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</si>
  <si>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</si>
  <si>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</si>
  <si>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</si>
  <si>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</si>
  <si>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</si>
  <si>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</si>
  <si>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</si>
  <si>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</si>
  <si>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</si>
  <si>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</si>
  <si>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</si>
  <si>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</si>
  <si>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</si>
  <si>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</si>
  <si>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</si>
  <si>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</si>
  <si>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</si>
  <si>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</si>
  <si>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</si>
  <si>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</si>
  <si>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</si>
  <si>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</si>
  <si>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</si>
  <si>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</si>
  <si>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</si>
  <si>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</si>
  <si>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</si>
  <si>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</si>
  <si>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</si>
  <si>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</si>
  <si>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</si>
  <si>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</si>
  <si>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</si>
  <si>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</si>
  <si>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</si>
  <si>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</si>
  <si>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</si>
  <si>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</si>
  <si>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</si>
  <si>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</si>
  <si>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</si>
  <si>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</si>
  <si>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</si>
  <si>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</si>
  <si>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</si>
  <si>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</si>
  <si>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</si>
  <si>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</si>
  <si>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</si>
  <si>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</si>
  <si>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</si>
  <si>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</si>
  <si>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</si>
  <si>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</si>
  <si>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</si>
  <si>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</si>
  <si>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</si>
  <si>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</si>
  <si>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</si>
  <si>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</si>
  <si>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</si>
  <si>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</si>
  <si>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</si>
  <si>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</si>
  <si>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</si>
  <si>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</si>
  <si>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</si>
  <si>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</si>
  <si>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</si>
  <si>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</si>
  <si>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</si>
  <si>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</si>
  <si>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</si>
  <si>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</si>
  <si>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</si>
  <si>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</si>
  <si>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</si>
  <si>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</si>
  <si>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</si>
  <si>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</si>
  <si>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</si>
  <si>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</si>
  <si>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</si>
  <si>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</si>
  <si>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</si>
  <si>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</si>
  <si>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</si>
  <si>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</si>
  <si>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</si>
  <si>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</si>
  <si>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</si>
  <si>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</si>
  <si>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</si>
  <si>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</si>
  <si>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</si>
  <si>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</si>
  <si>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</si>
  <si>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</si>
  <si>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</si>
  <si>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</si>
  <si>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</si>
  <si>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</si>
  <si>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</si>
  <si>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</si>
  <si>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</si>
  <si>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</si>
  <si>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</si>
  <si>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</si>
  <si>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</si>
  <si>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</si>
  <si>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</si>
  <si>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</si>
  <si>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</si>
  <si>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</si>
  <si>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</si>
  <si>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</si>
  <si>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</si>
  <si>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</si>
  <si>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</si>
  <si>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</si>
  <si>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</si>
  <si>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</si>
  <si>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</si>
  <si>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</si>
  <si>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</si>
  <si>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</si>
  <si>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</si>
  <si>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</si>
  <si>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</si>
  <si>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</si>
  <si>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</si>
  <si>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</si>
  <si>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</si>
  <si>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</si>
  <si>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</si>
  <si>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</si>
  <si>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</si>
  <si>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</si>
  <si>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</si>
  <si>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</si>
  <si>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</si>
  <si>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</si>
  <si>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</si>
  <si>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</si>
  <si>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</si>
  <si>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</si>
  <si>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</si>
  <si>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</si>
  <si>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</si>
  <si>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</si>
  <si>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</si>
  <si>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</si>
  <si>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</si>
  <si>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</si>
  <si>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</si>
  <si>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</si>
  <si>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</si>
  <si>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</si>
  <si>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</si>
  <si>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</si>
  <si>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</si>
  <si>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</si>
  <si>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</si>
  <si>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</si>
  <si>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</si>
  <si>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</si>
  <si>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</si>
  <si>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</si>
  <si>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</si>
  <si>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</si>
  <si>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</si>
  <si>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</si>
  <si>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</si>
  <si>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</si>
  <si>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</si>
  <si>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</si>
  <si>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</si>
  <si>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</si>
  <si>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</si>
  <si>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</si>
  <si>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</si>
  <si>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</si>
  <si>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</si>
  <si>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</si>
  <si>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</si>
  <si>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</si>
  <si>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</si>
  <si>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</si>
  <si>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</si>
  <si>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</si>
  <si>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</si>
  <si>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</si>
  <si>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</si>
  <si>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</si>
  <si>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</si>
  <si>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</si>
  <si>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</si>
  <si>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</si>
  <si>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</si>
  <si>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</si>
  <si>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</si>
  <si>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</si>
  <si>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</si>
  <si>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</si>
  <si>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</si>
  <si>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</si>
  <si>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</si>
  <si>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</si>
  <si>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</si>
  <si>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</si>
  <si>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</si>
  <si>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</si>
  <si>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</si>
  <si>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</si>
  <si>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</si>
  <si>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</si>
  <si>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</si>
  <si>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</si>
  <si>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</si>
  <si>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</si>
  <si>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</si>
  <si>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</si>
  <si>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</si>
  <si>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</si>
  <si>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</si>
  <si>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</si>
  <si>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</si>
  <si>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</si>
  <si>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</si>
  <si>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</si>
  <si>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</si>
  <si>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</si>
  <si>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</si>
  <si>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</si>
  <si>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</si>
  <si>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</si>
  <si>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</si>
  <si>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</si>
  <si>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</si>
  <si>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</si>
  <si>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</si>
  <si>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</si>
  <si>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</si>
  <si>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</si>
  <si>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</si>
  <si>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</si>
  <si>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</si>
  <si>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</si>
  <si>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</si>
  <si>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</si>
  <si>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</si>
  <si>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</si>
  <si>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</si>
  <si>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</si>
  <si>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</si>
  <si>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</si>
  <si>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</si>
  <si>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</si>
  <si>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</si>
  <si>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</si>
  <si>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</si>
  <si>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</si>
  <si>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</si>
  <si>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</si>
  <si>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</si>
  <si>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</si>
  <si>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</si>
  <si>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</si>
  <si>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</si>
  <si>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</si>
  <si>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</si>
  <si>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</si>
  <si>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</si>
  <si>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</si>
  <si>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</si>
  <si>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</si>
  <si>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</si>
  <si>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</si>
  <si>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</si>
  <si>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</si>
  <si>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</si>
  <si>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</si>
  <si>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</si>
  <si>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</si>
  <si>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</si>
  <si>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</si>
  <si>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</si>
  <si>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</si>
  <si>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</si>
  <si>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</si>
  <si>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</si>
  <si>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</si>
  <si>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</si>
  <si>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</si>
  <si>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</si>
  <si>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</si>
  <si>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</si>
  <si>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</si>
  <si>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</si>
  <si>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</si>
  <si>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</si>
  <si>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</si>
  <si>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</si>
  <si>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</si>
  <si>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</si>
  <si>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</si>
  <si>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</si>
  <si>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</si>
  <si>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</si>
  <si>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</si>
  <si>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</si>
  <si>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</si>
  <si>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</si>
  <si>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</si>
  <si>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</si>
  <si>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</si>
  <si>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</si>
  <si>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</si>
  <si>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</si>
  <si>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</si>
  <si>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</si>
  <si>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</si>
  <si>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</si>
  <si>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</si>
  <si>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</si>
  <si>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</si>
  <si>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</si>
  <si>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</si>
  <si>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</si>
  <si>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</si>
  <si>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</si>
  <si>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</si>
  <si>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</si>
  <si>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</si>
  <si>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</si>
  <si>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</si>
  <si>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</si>
  <si>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</si>
  <si>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</si>
  <si>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</si>
  <si>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</si>
  <si>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</si>
  <si>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</si>
  <si>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</si>
  <si>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</si>
  <si>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</si>
  <si>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</si>
  <si>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</si>
  <si>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</si>
  <si>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</si>
  <si>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</si>
  <si>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</si>
  <si>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</si>
  <si>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</si>
  <si>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</si>
  <si>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</si>
  <si>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</si>
  <si>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</si>
  <si>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</si>
  <si>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</si>
  <si>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</si>
  <si>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</si>
  <si>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</si>
  <si>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</si>
  <si>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</si>
  <si>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</si>
  <si>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</si>
  <si>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</si>
  <si>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</si>
  <si>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</si>
  <si>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</si>
  <si>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</si>
  <si>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</si>
  <si>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</si>
  <si>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</si>
  <si>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</si>
  <si>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</si>
  <si>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</si>
  <si>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</si>
  <si>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</si>
  <si>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</si>
  <si>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</si>
  <si>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</si>
  <si>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</si>
  <si>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</si>
  <si>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</si>
  <si>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</si>
  <si>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</si>
  <si>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</si>
  <si>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</si>
  <si>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</si>
  <si>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</si>
  <si>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</si>
  <si>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</si>
  <si>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</si>
  <si>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</si>
  <si>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</si>
  <si>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</si>
  <si>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</si>
  <si>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</si>
  <si>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</si>
  <si>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</si>
  <si>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</si>
  <si>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</si>
  <si>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</si>
  <si>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</si>
  <si>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</si>
  <si>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</si>
  <si>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</si>
  <si>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</si>
  <si>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</si>
  <si>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</si>
  <si>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</si>
  <si>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</si>
  <si>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</si>
  <si>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</si>
  <si>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</si>
  <si>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</si>
  <si>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</si>
  <si>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</si>
  <si>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</si>
  <si>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</si>
  <si>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</si>
  <si>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</si>
  <si>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</si>
  <si>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</si>
  <si>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</si>
  <si>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</si>
  <si>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</si>
  <si>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</si>
  <si>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</si>
  <si>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</si>
  <si>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</si>
  <si>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</si>
  <si>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</si>
  <si>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</si>
  <si>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</si>
  <si>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</si>
  <si>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</si>
  <si>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</si>
  <si>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</si>
  <si>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</si>
  <si>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</si>
  <si>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</si>
  <si>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</si>
  <si>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</si>
  <si>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</si>
  <si>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</si>
  <si>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</si>
  <si>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</si>
  <si>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</si>
  <si>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</si>
  <si>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</si>
  <si>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</si>
  <si>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</si>
  <si>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</si>
  <si>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</si>
  <si>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</si>
  <si>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</si>
  <si>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</si>
  <si>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</si>
  <si>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</si>
  <si>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</si>
  <si>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</si>
  <si>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</si>
  <si>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</si>
  <si>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</si>
  <si>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</si>
  <si>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</si>
  <si>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</si>
  <si>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</si>
  <si>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</si>
  <si>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</si>
  <si>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</si>
  <si>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</si>
  <si>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</si>
  <si>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</si>
  <si>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</si>
  <si>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</si>
  <si>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</si>
  <si>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</si>
  <si>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</si>
  <si>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</si>
  <si>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</si>
  <si>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</si>
  <si>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</si>
  <si>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</si>
  <si>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</si>
  <si>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</si>
  <si>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</si>
  <si>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</si>
  <si>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</si>
  <si>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</si>
  <si>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</si>
  <si>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</si>
  <si>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</si>
  <si>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</si>
  <si>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</si>
  <si>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</si>
  <si>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</si>
  <si>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</si>
  <si>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</si>
  <si>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</si>
  <si>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</si>
  <si>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</si>
  <si>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</si>
  <si>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</si>
  <si>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</si>
  <si>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</si>
  <si>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</si>
  <si>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</si>
  <si>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</si>
  <si>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</si>
  <si>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</si>
  <si>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</si>
  <si>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</si>
  <si>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</si>
  <si>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</si>
  <si>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</si>
  <si>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</si>
  <si>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</si>
  <si>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</si>
  <si>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</si>
  <si>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</si>
  <si>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</si>
  <si>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</si>
  <si>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</si>
  <si>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</si>
  <si>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</si>
  <si>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</si>
  <si>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</si>
  <si>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</si>
  <si>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</si>
  <si>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</si>
  <si>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</si>
  <si>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</si>
  <si>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</si>
  <si>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</si>
  <si>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</si>
  <si>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</si>
  <si>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</si>
  <si>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</si>
  <si>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</si>
  <si>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</si>
  <si>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</si>
  <si>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</si>
  <si>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</si>
  <si>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</si>
  <si>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</si>
  <si>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</si>
  <si>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</si>
  <si>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</si>
  <si>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</si>
  <si>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</si>
  <si>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</si>
  <si>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</si>
  <si>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</si>
  <si>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</si>
  <si>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</si>
  <si>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</si>
  <si>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</si>
  <si>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</si>
  <si>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</si>
  <si>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</si>
  <si>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</si>
  <si>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</si>
  <si>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</si>
  <si>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</si>
  <si>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</si>
  <si>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</si>
  <si>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</si>
  <si>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</si>
  <si>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</si>
  <si>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</si>
  <si>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</si>
  <si>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</si>
  <si>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</si>
  <si>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</si>
  <si>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</si>
  <si>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</si>
  <si>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</si>
  <si>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</si>
  <si>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</si>
  <si>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</si>
  <si>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</si>
  <si>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</si>
  <si>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</si>
  <si>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</si>
  <si>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</si>
  <si>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</si>
  <si>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</si>
  <si>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</si>
  <si>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</si>
  <si>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</si>
  <si>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</si>
  <si>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</si>
  <si>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</si>
  <si>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</si>
  <si>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</si>
  <si>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</si>
  <si>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</si>
  <si>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</si>
  <si>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</si>
  <si>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</si>
  <si>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</si>
  <si>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</si>
  <si>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</si>
  <si>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</si>
  <si>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</si>
  <si>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</si>
  <si>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</si>
  <si>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</si>
  <si>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</si>
  <si>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</si>
  <si>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</si>
  <si>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</si>
  <si>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</si>
  <si>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</si>
  <si>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</si>
  <si>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</si>
  <si>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</si>
  <si>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</si>
  <si>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</si>
  <si>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</si>
  <si>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</si>
  <si>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</si>
  <si>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</si>
  <si>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</si>
  <si>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</si>
  <si>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</si>
  <si>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</si>
  <si>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</si>
  <si>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</si>
  <si>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</si>
  <si>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</si>
  <si>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</si>
  <si>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</si>
  <si>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</si>
  <si>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</si>
  <si>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</si>
  <si>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</si>
  <si>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</si>
  <si>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</si>
  <si>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</si>
  <si>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</si>
  <si>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</si>
  <si>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</si>
  <si>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</si>
  <si>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</si>
  <si>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</si>
  <si>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</si>
  <si>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</si>
  <si>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</si>
  <si>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</si>
  <si>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</si>
  <si>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</si>
  <si>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</si>
  <si>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</si>
  <si>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</si>
  <si>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</si>
  <si>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</si>
  <si>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</si>
  <si>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</si>
  <si>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</si>
  <si>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</si>
  <si>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</si>
  <si>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</si>
  <si>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</si>
  <si>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</si>
  <si>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</si>
  <si>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</si>
  <si>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</si>
  <si>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</si>
  <si>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</si>
  <si>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</si>
  <si>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</si>
  <si>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</si>
  <si>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</si>
  <si>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</si>
  <si>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</si>
  <si>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</si>
  <si>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</si>
  <si>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</si>
  <si>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</si>
  <si>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</si>
  <si>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</si>
  <si>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</si>
  <si>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</si>
  <si>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</si>
  <si>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</si>
  <si>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</si>
  <si>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</si>
  <si>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</si>
  <si>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</si>
  <si>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</si>
  <si>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</si>
  <si>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</si>
  <si>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</si>
  <si>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</si>
  <si>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</si>
  <si>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</si>
  <si>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</si>
  <si>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</si>
  <si>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</si>
  <si>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</si>
  <si>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</si>
  <si>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</si>
  <si>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</si>
  <si>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</si>
  <si>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</si>
  <si>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</si>
  <si>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</si>
  <si>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</si>
  <si>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</si>
  <si>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</si>
  <si>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</si>
  <si>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</si>
  <si>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</si>
  <si>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</si>
  <si>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</si>
  <si>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</si>
  <si>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</si>
  <si>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</si>
  <si>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</si>
  <si>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</si>
  <si>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</si>
  <si>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</si>
  <si>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</si>
  <si>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</si>
  <si>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</si>
  <si>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</si>
  <si>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</si>
  <si>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</si>
  <si>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</si>
  <si>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</si>
  <si>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</si>
  <si>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</si>
  <si>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</si>
  <si>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</si>
  <si>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</si>
  <si>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</si>
  <si>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</si>
  <si>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</si>
  <si>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</si>
  <si>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</si>
  <si>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</si>
  <si>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</si>
  <si>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</si>
  <si>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</si>
  <si>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</si>
  <si>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</si>
  <si>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</si>
  <si>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</si>
  <si>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</si>
  <si>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</si>
  <si>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</si>
  <si>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</si>
  <si>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</si>
  <si>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</si>
  <si>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</si>
  <si>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</si>
  <si>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</si>
  <si>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</si>
  <si>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</si>
  <si>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</si>
  <si>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</si>
  <si>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</si>
  <si>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</si>
  <si>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</si>
  <si>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</si>
  <si>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</si>
  <si>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</si>
  <si>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</si>
  <si>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</si>
  <si>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</si>
  <si>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</si>
  <si>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</si>
  <si>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</si>
  <si>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</si>
  <si>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</si>
  <si>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</si>
  <si>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</si>
  <si>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</si>
  <si>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</si>
  <si>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</si>
  <si>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</si>
  <si>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</si>
  <si>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</si>
  <si>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</si>
  <si>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</si>
  <si>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</si>
  <si>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</si>
  <si>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</si>
  <si>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</si>
  <si>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</si>
  <si>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</si>
  <si>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</si>
  <si>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</si>
  <si>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</si>
  <si>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</si>
  <si>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</si>
  <si>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</si>
  <si>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</si>
  <si>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</si>
  <si>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</si>
  <si>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</si>
  <si>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</si>
  <si>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</si>
  <si>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</si>
  <si>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</si>
  <si>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</si>
  <si>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</si>
  <si>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</si>
  <si>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</si>
  <si>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</si>
  <si>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</si>
  <si>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</si>
  <si>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</si>
  <si>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</si>
  <si>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</si>
  <si>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</si>
  <si>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</si>
  <si>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</si>
  <si>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</si>
  <si>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</si>
  <si>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</si>
  <si>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</si>
  <si>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</si>
  <si>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</si>
  <si>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</si>
  <si>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</si>
  <si>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</si>
  <si>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</si>
  <si>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</si>
  <si>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</si>
  <si>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</si>
  <si>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</si>
  <si>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</si>
  <si>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</si>
  <si>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</si>
  <si>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</si>
  <si>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</si>
  <si>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</si>
  <si>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</si>
  <si>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</si>
  <si>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</si>
  <si>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</si>
  <si>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</si>
  <si>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</si>
  <si>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</si>
  <si>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</si>
  <si>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</si>
  <si>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</si>
  <si>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</si>
  <si>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</si>
  <si>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</si>
  <si>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</si>
  <si>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</si>
  <si>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</si>
  <si>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</si>
  <si>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</si>
  <si>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</si>
  <si>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</si>
  <si>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</si>
  <si>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</si>
  <si>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</si>
  <si>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</si>
  <si>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</si>
  <si>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</si>
  <si>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</si>
  <si>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</si>
  <si>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</si>
  <si>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</si>
  <si>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</si>
  <si>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</si>
  <si>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</si>
  <si>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</si>
  <si>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</si>
  <si>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</si>
  <si>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</si>
  <si>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</si>
  <si>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</si>
  <si>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</si>
  <si>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</si>
  <si>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</si>
  <si>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</si>
  <si>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</si>
  <si>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</si>
  <si>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</si>
  <si>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</si>
  <si>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</si>
  <si>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</si>
  <si>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</si>
  <si>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</si>
  <si>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</si>
  <si>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</si>
  <si>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</si>
  <si>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</si>
  <si>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</si>
  <si>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</si>
  <si>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</si>
  <si>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</si>
  <si>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</si>
  <si>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</si>
  <si>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</si>
  <si>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</si>
  <si>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</si>
  <si>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</si>
  <si>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</si>
  <si>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</si>
  <si>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</si>
  <si>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</si>
  <si>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</si>
  <si>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</si>
  <si>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</si>
  <si>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</si>
  <si>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</si>
  <si>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</si>
  <si>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</si>
  <si>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</si>
  <si>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</si>
  <si>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</si>
  <si>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</si>
  <si>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</si>
  <si>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</si>
  <si>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</si>
  <si>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</si>
  <si>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</si>
  <si>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</si>
  <si>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</si>
  <si>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</si>
  <si>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</si>
  <si>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</si>
  <si>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</si>
  <si>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</si>
  <si>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</si>
  <si>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</si>
  <si>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</si>
  <si>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</si>
  <si>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</si>
  <si>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</si>
  <si>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</si>
  <si>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</si>
  <si>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</si>
  <si>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</si>
  <si>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</si>
  <si>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</si>
  <si>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</si>
  <si>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</si>
  <si>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</si>
  <si>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</si>
  <si>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</si>
  <si>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</si>
  <si>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</si>
  <si>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</si>
  <si>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</si>
  <si>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</si>
  <si>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</si>
  <si>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</si>
  <si>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</si>
  <si>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</si>
  <si>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</si>
  <si>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</si>
  <si>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</si>
  <si>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</si>
  <si>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</si>
  <si>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</si>
  <si>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</si>
  <si>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</si>
  <si>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</si>
  <si>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</si>
  <si>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</si>
  <si>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</si>
  <si>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</si>
  <si>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</si>
  <si>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</si>
  <si>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</si>
  <si>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</si>
  <si>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</si>
  <si>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</si>
  <si>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</si>
  <si>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</si>
  <si>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</si>
  <si>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</si>
  <si>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</si>
  <si>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</si>
  <si>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</si>
  <si>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</si>
  <si>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</si>
  <si>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</si>
  <si>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</si>
  <si>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</si>
  <si>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</si>
  <si>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</si>
  <si>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</si>
  <si>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</si>
  <si>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</si>
  <si>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</si>
  <si>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</si>
  <si>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</si>
  <si>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</si>
  <si>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</si>
  <si>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</si>
  <si>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</si>
  <si>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</si>
  <si>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</si>
  <si>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</si>
  <si>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</si>
  <si>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</si>
  <si>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</si>
  <si>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</si>
  <si>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</si>
  <si>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</si>
  <si>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</si>
  <si>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</si>
  <si>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</si>
  <si>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</si>
  <si>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</si>
  <si>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</si>
  <si>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</si>
  <si>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</si>
  <si>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</si>
  <si>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</si>
  <si>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</si>
  <si>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</si>
  <si>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</si>
  <si>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</si>
  <si>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</si>
  <si>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</si>
  <si>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</si>
  <si>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</si>
  <si>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</si>
  <si>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</si>
  <si>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</si>
  <si>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</si>
  <si>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</si>
  <si>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</si>
  <si>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</si>
  <si>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</si>
  <si>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</si>
  <si>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</si>
  <si>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</si>
  <si>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</si>
  <si>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</si>
  <si>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</si>
  <si>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</si>
  <si>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</si>
  <si>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</si>
  <si>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</si>
  <si>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</si>
  <si>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</si>
  <si>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</si>
  <si>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</si>
  <si>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</si>
  <si>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</si>
  <si>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</si>
  <si>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</si>
  <si>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</si>
  <si>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</si>
  <si>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</si>
  <si>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</si>
  <si>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</si>
  <si>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</si>
  <si>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</si>
  <si>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</si>
  <si>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</si>
  <si>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</si>
  <si>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</si>
  <si>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</si>
  <si>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</si>
  <si>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</si>
  <si>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</si>
  <si>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</si>
  <si>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</si>
  <si>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</si>
  <si>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</si>
  <si>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</si>
  <si>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</si>
  <si>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</si>
  <si>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</si>
  <si>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</si>
  <si>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</si>
  <si>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</si>
  <si>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</si>
  <si>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</si>
  <si>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</si>
  <si>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</si>
  <si>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</si>
  <si>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</si>
  <si>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</si>
  <si>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</si>
  <si>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</si>
  <si>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</si>
  <si>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</si>
  <si>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</si>
  <si>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</si>
  <si>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</si>
  <si>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</si>
  <si>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</si>
  <si>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</si>
  <si>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</si>
  <si>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</si>
  <si>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</si>
  <si>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</si>
  <si>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</si>
  <si>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</si>
  <si>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</si>
  <si>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</si>
  <si>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</si>
  <si>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</si>
  <si>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</si>
  <si>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</si>
  <si>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</si>
  <si>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</si>
  <si>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</si>
  <si>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</si>
  <si>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</si>
  <si>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</si>
  <si>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</si>
  <si>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</si>
  <si>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</si>
  <si>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</si>
  <si>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</si>
  <si>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</si>
  <si>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</si>
  <si>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</si>
  <si>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</si>
  <si>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</si>
  <si>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</si>
  <si>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</si>
  <si>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</si>
  <si>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</si>
  <si>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</si>
  <si>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</si>
  <si>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</si>
  <si>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</si>
  <si>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</si>
  <si>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</si>
  <si>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</si>
  <si>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</si>
  <si>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</si>
  <si>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</si>
  <si>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</si>
  <si>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</si>
  <si>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</si>
  <si>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</si>
  <si>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</si>
  <si>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</si>
  <si>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</si>
  <si>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</si>
  <si>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</si>
  <si>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</si>
  <si>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</si>
  <si>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</si>
  <si>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</si>
  <si>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</si>
  <si>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</si>
  <si>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</si>
  <si>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</si>
  <si>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</si>
  <si>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</si>
  <si>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</si>
  <si>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</si>
  <si>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</si>
  <si>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</si>
  <si>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</si>
  <si>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</si>
  <si>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</si>
  <si>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</si>
  <si>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</si>
  <si>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</si>
  <si>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</si>
  <si>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</si>
  <si>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</si>
  <si>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</si>
  <si>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</si>
  <si>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</si>
  <si>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</si>
  <si>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</si>
  <si>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</si>
  <si>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</si>
  <si>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</si>
  <si>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</si>
  <si>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</si>
  <si>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</si>
  <si>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</si>
  <si>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</si>
  <si>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</si>
  <si>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</si>
  <si>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</si>
  <si>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</si>
  <si>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</si>
  <si>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</si>
  <si>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</si>
  <si>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</si>
  <si>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</si>
  <si>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</si>
  <si>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</si>
  <si>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</si>
  <si>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</si>
  <si>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</si>
  <si>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</si>
  <si>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</si>
  <si>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</si>
  <si>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</si>
  <si>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</si>
  <si>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</si>
  <si>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</si>
  <si>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</si>
  <si>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</si>
  <si>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</si>
  <si>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</si>
  <si>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</si>
  <si>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</si>
  <si>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</si>
  <si>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</si>
  <si>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</si>
  <si>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</si>
  <si>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</si>
  <si>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</si>
  <si>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</si>
  <si>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</si>
  <si>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</si>
  <si>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</si>
  <si>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</si>
  <si>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</si>
  <si>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</si>
  <si>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</si>
  <si>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</si>
  <si>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</si>
  <si>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</si>
  <si>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</si>
  <si>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</si>
  <si>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</si>
  <si>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</si>
  <si>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</si>
  <si>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</si>
  <si>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</si>
  <si>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</si>
  <si>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</si>
  <si>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</si>
  <si>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</si>
  <si>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</si>
  <si>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</si>
  <si>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</si>
  <si>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</si>
  <si>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</si>
  <si>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</si>
  <si>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</si>
  <si>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</si>
  <si>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</si>
  <si>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</si>
  <si>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</si>
  <si>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</si>
  <si>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</si>
  <si>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</si>
  <si>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</si>
  <si>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</si>
  <si>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</si>
  <si>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</si>
  <si>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</si>
  <si>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</si>
  <si>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</si>
  <si>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</si>
  <si>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</si>
  <si>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</si>
  <si>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</si>
  <si>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</si>
  <si>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</si>
  <si>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</si>
  <si>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</si>
  <si>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</si>
  <si>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</si>
  <si>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</si>
  <si>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</si>
  <si>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</si>
  <si>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</si>
  <si>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</si>
  <si>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</si>
  <si>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</si>
  <si>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</si>
  <si>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</si>
  <si>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</si>
  <si>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</si>
  <si>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</si>
  <si>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</si>
  <si>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</si>
  <si>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</si>
  <si>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</si>
  <si>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</si>
  <si>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</si>
  <si>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</si>
  <si>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</si>
  <si>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</si>
  <si>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</si>
  <si>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</si>
  <si>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</si>
  <si>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</si>
  <si>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</si>
  <si>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</si>
  <si>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</si>
  <si>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</si>
  <si>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</si>
  <si>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</si>
  <si>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</si>
  <si>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</si>
  <si>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</si>
  <si>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</si>
  <si>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</si>
  <si>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</si>
  <si>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</si>
  <si>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</si>
  <si>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</si>
  <si>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</si>
  <si>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</si>
  <si>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</si>
  <si>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</si>
  <si>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</si>
  <si>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</si>
  <si>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</si>
  <si>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</si>
  <si>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</si>
  <si>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</si>
  <si>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</si>
  <si>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</si>
  <si>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</si>
  <si>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</si>
  <si>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</si>
  <si>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</si>
  <si>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</si>
  <si>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</si>
  <si>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</si>
  <si>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</si>
  <si>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</si>
  <si>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</si>
  <si>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</si>
  <si>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</si>
  <si>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</si>
  <si>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</si>
  <si>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</si>
  <si>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</si>
  <si>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</si>
  <si>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</si>
  <si>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</si>
  <si>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</si>
  <si>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</si>
  <si>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</si>
  <si>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</si>
  <si>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</si>
  <si>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</si>
  <si>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</si>
  <si>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</si>
  <si>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</si>
  <si>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</si>
  <si>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</si>
  <si>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</si>
  <si>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</si>
  <si>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</si>
  <si>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</si>
  <si>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</si>
  <si>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</si>
  <si>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</si>
  <si>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</si>
  <si>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</si>
  <si>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</si>
  <si>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</si>
  <si>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</si>
  <si>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</si>
  <si>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</si>
  <si>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</si>
  <si>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</si>
  <si>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</si>
  <si>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</si>
  <si>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</si>
  <si>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</si>
  <si>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</si>
  <si>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</si>
  <si>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</si>
  <si>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</si>
  <si>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</si>
  <si>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</si>
  <si>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</si>
  <si>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</si>
  <si>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</si>
  <si>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</si>
  <si>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</si>
  <si>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</si>
  <si>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</si>
  <si>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</si>
  <si>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</si>
  <si>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</si>
  <si>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</si>
  <si>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</si>
  <si>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</si>
  <si>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</si>
  <si>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</si>
  <si>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</si>
  <si>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</si>
  <si>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</si>
  <si>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</si>
  <si>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</si>
  <si>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</si>
  <si>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</si>
  <si>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</si>
  <si>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</si>
  <si>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</si>
  <si>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</si>
  <si>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</si>
  <si>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</si>
  <si>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</si>
  <si>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</si>
  <si>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</si>
  <si>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</si>
  <si>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</si>
  <si>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</si>
  <si>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</si>
  <si>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</si>
  <si>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</si>
  <si>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</si>
  <si>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</si>
  <si>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</si>
  <si>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</si>
  <si>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</si>
  <si>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</si>
  <si>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</si>
  <si>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</si>
  <si>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</si>
  <si>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</si>
  <si>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</si>
  <si>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</si>
  <si>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</si>
  <si>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</si>
  <si>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</si>
  <si>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</si>
  <si>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</si>
  <si>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</si>
  <si>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</si>
  <si>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</si>
  <si>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</si>
  <si>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</si>
  <si>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</si>
  <si>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</si>
  <si>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</si>
  <si>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</si>
  <si>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</si>
  <si>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</si>
  <si>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</si>
  <si>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</si>
  <si>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</si>
  <si>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</si>
  <si>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</si>
  <si>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</si>
  <si>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</si>
  <si>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</si>
  <si>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</si>
  <si>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</si>
  <si>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</si>
  <si>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</si>
  <si>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</si>
  <si>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</si>
  <si>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</si>
  <si>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</si>
  <si>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</si>
  <si>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</si>
  <si>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</si>
  <si>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</si>
  <si>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</si>
  <si>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</si>
  <si>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</si>
  <si>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</si>
  <si>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</si>
  <si>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</si>
  <si>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</si>
  <si>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</si>
  <si>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</si>
  <si>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</si>
  <si>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</si>
  <si>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</si>
  <si>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</si>
  <si>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</si>
  <si>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</si>
  <si>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</si>
  <si>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</si>
  <si>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</si>
  <si>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</si>
  <si>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</si>
  <si>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</si>
  <si>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</si>
  <si>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</si>
  <si>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</si>
  <si>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</si>
  <si>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</si>
  <si>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</si>
  <si>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</si>
  <si>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</si>
  <si>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</si>
  <si>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</si>
  <si>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</si>
  <si>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</si>
  <si>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</si>
  <si>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</si>
  <si>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</si>
  <si>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</si>
  <si>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</si>
  <si>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</si>
  <si>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</si>
  <si>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</si>
  <si>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</si>
  <si>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</si>
  <si>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</si>
  <si>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</si>
  <si>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</si>
  <si>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</si>
  <si>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</si>
  <si>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</si>
  <si>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</si>
  <si>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</si>
  <si>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</si>
  <si>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</si>
  <si>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</si>
  <si>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</si>
  <si>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</si>
  <si>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</si>
  <si>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</si>
  <si>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</si>
  <si>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</si>
  <si>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</si>
  <si>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</si>
  <si>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</si>
  <si>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</si>
  <si>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</si>
  <si>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</si>
  <si>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</si>
  <si>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</si>
  <si>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</si>
  <si>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</si>
  <si>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</si>
  <si>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</si>
  <si>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</si>
  <si>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</si>
  <si>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</si>
  <si>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</si>
  <si>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</si>
  <si>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</si>
  <si>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</si>
  <si>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</si>
  <si>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</si>
  <si>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</si>
  <si>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</si>
  <si>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</si>
  <si>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</si>
  <si>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</si>
  <si>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</si>
  <si>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</si>
  <si>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</si>
  <si>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</si>
  <si>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</si>
  <si>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</si>
  <si>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</si>
  <si>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</si>
  <si>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</si>
  <si>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</si>
  <si>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</si>
  <si>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</si>
  <si>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</si>
  <si>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</si>
  <si>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</si>
  <si>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</si>
  <si>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</si>
  <si>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</si>
  <si>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</si>
  <si>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</si>
  <si>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</si>
  <si>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</si>
  <si>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</si>
  <si>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</si>
  <si>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</si>
  <si>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</si>
  <si>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</si>
  <si>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</si>
  <si>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</si>
  <si>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</si>
  <si>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</si>
  <si>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</si>
  <si>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</si>
  <si>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</si>
  <si>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</si>
  <si>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</si>
  <si>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</si>
  <si>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</si>
  <si>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</si>
  <si>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</si>
  <si>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</si>
  <si>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</si>
  <si>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</si>
  <si>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</si>
  <si>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</si>
  <si>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</si>
  <si>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</si>
  <si>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</si>
  <si>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</si>
  <si>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</si>
  <si>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</si>
  <si>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</si>
  <si>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</si>
  <si>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</si>
  <si>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</si>
  <si>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</si>
  <si>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</si>
  <si>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</si>
  <si>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</si>
  <si>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</si>
  <si>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</si>
  <si>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</si>
  <si>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</si>
  <si>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</si>
  <si>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</si>
  <si>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</si>
  <si>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</si>
  <si>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</si>
  <si>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</si>
  <si>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</si>
  <si>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</si>
  <si>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</si>
  <si>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</si>
  <si>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</si>
  <si>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</si>
  <si>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</si>
  <si>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</si>
  <si>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</si>
  <si>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</si>
  <si>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</si>
  <si>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</si>
  <si>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</si>
  <si>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</si>
  <si>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</si>
  <si>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</si>
  <si>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</si>
  <si>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</si>
  <si>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</si>
  <si>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</si>
  <si>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</si>
  <si>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</si>
  <si>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</si>
  <si>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</si>
  <si>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</si>
  <si>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</si>
  <si>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</si>
  <si>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</si>
  <si>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</si>
  <si>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</si>
  <si>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</si>
  <si>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</si>
  <si>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</si>
  <si>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</si>
  <si>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</si>
  <si>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</si>
  <si>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</si>
  <si>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</si>
  <si>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</si>
  <si>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</si>
  <si>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</si>
  <si>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</si>
  <si>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</si>
  <si>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</si>
  <si>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</si>
  <si>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</si>
  <si>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</si>
  <si>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</si>
  <si>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</si>
  <si>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</si>
  <si>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</si>
  <si>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</si>
  <si>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</si>
  <si>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</si>
  <si>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</si>
  <si>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</si>
  <si>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</si>
  <si>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</si>
  <si>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</si>
  <si>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</si>
  <si>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</si>
  <si>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</si>
  <si>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</si>
  <si>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</si>
  <si>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</si>
  <si>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</si>
  <si>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</si>
  <si>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</si>
  <si>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</si>
  <si>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</si>
  <si>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</si>
  <si>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</si>
  <si>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</si>
  <si>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</si>
  <si>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</si>
  <si>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</si>
  <si>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</si>
  <si>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</si>
  <si>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</si>
  <si>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</si>
  <si>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</si>
  <si>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</si>
  <si>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</si>
  <si>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</si>
  <si>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</si>
  <si>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</si>
  <si>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</si>
  <si>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</si>
  <si>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</si>
  <si>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</si>
  <si>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</si>
  <si>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</si>
  <si>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</si>
  <si>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</si>
  <si>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</si>
  <si>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</si>
  <si>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</si>
  <si>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</si>
  <si>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</si>
  <si>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</si>
  <si>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</si>
  <si>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</si>
  <si>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</si>
  <si>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</si>
  <si>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</si>
  <si>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</si>
  <si>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</si>
  <si>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</si>
  <si>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</si>
  <si>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</si>
  <si>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</si>
  <si>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</si>
  <si>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</si>
  <si>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</si>
  <si>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</si>
  <si>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</si>
  <si>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</si>
  <si>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</si>
  <si>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</si>
  <si>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</si>
  <si>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</si>
  <si>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</si>
  <si>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</si>
  <si>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</si>
  <si>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</si>
  <si>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</si>
  <si>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</si>
  <si>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</si>
  <si>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</si>
  <si>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</si>
  <si>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</si>
  <si>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</si>
  <si>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</si>
  <si>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</si>
  <si>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</si>
  <si>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</si>
  <si>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</si>
  <si>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</si>
  <si>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</si>
  <si>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</si>
  <si>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</si>
  <si>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</si>
  <si>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</si>
  <si>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</si>
  <si>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</si>
  <si>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</si>
  <si>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</si>
  <si>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</si>
  <si>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</si>
  <si>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</si>
  <si>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</si>
  <si>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</si>
  <si>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</si>
  <si>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</si>
  <si>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</si>
  <si>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</si>
  <si>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</si>
  <si>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</si>
  <si>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</si>
  <si>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</si>
  <si>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</si>
  <si>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</si>
  <si>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</si>
  <si>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</si>
  <si>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</si>
  <si>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</si>
  <si>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</si>
  <si>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</si>
  <si>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</si>
  <si>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</si>
  <si>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</si>
  <si>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</si>
  <si>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</si>
  <si>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</si>
  <si>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</si>
  <si>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</si>
  <si>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</si>
  <si>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</si>
  <si>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</si>
  <si>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</si>
  <si>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</si>
  <si>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</si>
  <si>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</si>
  <si>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</si>
  <si>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</si>
  <si>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</si>
  <si>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</si>
  <si>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</si>
  <si>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</si>
  <si>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</si>
  <si>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</si>
  <si>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</si>
  <si>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</si>
  <si>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</si>
  <si>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</si>
  <si>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</si>
  <si>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</si>
  <si>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</si>
  <si>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</si>
  <si>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</si>
  <si>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</si>
  <si>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</si>
  <si>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</si>
  <si>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</si>
  <si>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</si>
  <si>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</si>
  <si>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</si>
  <si>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</si>
  <si>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</si>
  <si>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</si>
  <si>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</si>
  <si>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</si>
  <si>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</si>
  <si>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</si>
  <si>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</si>
  <si>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</si>
  <si>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</si>
  <si>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</si>
  <si>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</si>
  <si>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</si>
  <si>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</si>
  <si>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</si>
  <si>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</si>
  <si>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</si>
  <si>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</si>
  <si>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</si>
  <si>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</si>
  <si>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</si>
  <si>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</si>
  <si>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</si>
  <si>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</si>
  <si>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</si>
  <si>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</si>
  <si>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</si>
  <si>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</si>
  <si>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</si>
  <si>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</si>
  <si>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</si>
  <si>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</si>
  <si>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</si>
  <si>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</si>
  <si>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</si>
  <si>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</si>
  <si>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</si>
  <si>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</si>
  <si>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</si>
  <si>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</si>
  <si>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</si>
  <si>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</si>
  <si>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</si>
  <si>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</si>
  <si>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</si>
  <si>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</si>
  <si>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</si>
  <si>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</si>
  <si>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</si>
  <si>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</si>
  <si>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</si>
  <si>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</si>
  <si>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</si>
  <si>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</si>
  <si>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</si>
  <si>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</si>
  <si>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</si>
  <si>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</si>
  <si>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</si>
  <si>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</si>
  <si>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</si>
  <si>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</si>
  <si>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</si>
  <si>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</si>
  <si>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</si>
  <si>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</si>
  <si>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</si>
  <si>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</si>
  <si>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</si>
  <si>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</si>
  <si>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</si>
  <si>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</si>
  <si>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</si>
  <si>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</si>
  <si>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</si>
  <si>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</si>
  <si>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</si>
  <si>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</si>
  <si>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</si>
  <si>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</si>
  <si>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</si>
  <si>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</si>
  <si>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</si>
  <si>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</si>
  <si>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</si>
  <si>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</si>
  <si>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</si>
  <si>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</si>
  <si>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</si>
  <si>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</si>
  <si>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</si>
  <si>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</si>
  <si>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</si>
  <si>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</si>
  <si>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</si>
  <si>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</si>
  <si>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</si>
  <si>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</si>
  <si>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</si>
  <si>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</si>
  <si>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</si>
  <si>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</si>
  <si>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</si>
  <si>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</si>
  <si>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</si>
  <si>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</si>
  <si>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</si>
  <si>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</si>
  <si>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</si>
  <si>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</si>
  <si>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</si>
  <si>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</si>
  <si>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</si>
  <si>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</si>
  <si>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</si>
  <si>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</si>
  <si>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</si>
  <si>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</si>
  <si>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</si>
  <si>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</si>
  <si>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</si>
  <si>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</si>
  <si>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</si>
  <si>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</si>
  <si>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</si>
  <si>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</si>
  <si>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</si>
  <si>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</si>
  <si>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</si>
  <si>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</si>
  <si>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</si>
  <si>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</si>
  <si>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</si>
  <si>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</si>
  <si>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</si>
  <si>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</si>
  <si>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</si>
  <si>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</si>
  <si>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</si>
  <si>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</si>
  <si>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</si>
  <si>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</si>
  <si>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</si>
  <si>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</si>
  <si>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</si>
  <si>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</si>
  <si>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</si>
  <si>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</si>
  <si>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</si>
  <si>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</si>
  <si>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</si>
  <si>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</si>
  <si>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</si>
  <si>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</si>
  <si>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</si>
  <si>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</si>
  <si>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</si>
  <si>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</si>
  <si>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</si>
  <si>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</si>
  <si>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</si>
  <si>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</si>
  <si>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</si>
  <si>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</si>
  <si>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</si>
  <si>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</si>
  <si>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</si>
  <si>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</si>
  <si>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</si>
  <si>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</si>
  <si>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</si>
  <si>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</si>
  <si>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</si>
  <si>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</si>
  <si>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</si>
  <si>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</si>
  <si>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</si>
  <si>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</si>
  <si>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</si>
  <si>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</si>
  <si>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</si>
  <si>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</si>
  <si>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</si>
  <si>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</si>
  <si>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</si>
  <si>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</si>
  <si>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</si>
  <si>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</si>
  <si>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</si>
  <si>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</si>
  <si>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</si>
  <si>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</si>
  <si>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</si>
  <si>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</si>
  <si>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</si>
  <si>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</si>
  <si>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</si>
  <si>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</si>
  <si>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</si>
  <si>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</si>
  <si>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</si>
  <si>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</si>
  <si>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</si>
  <si>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</si>
  <si>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</si>
  <si>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</si>
  <si>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</si>
  <si>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</si>
  <si>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</si>
  <si>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</si>
  <si>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</si>
  <si>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</si>
  <si>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</si>
  <si>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</si>
  <si>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</si>
  <si>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</si>
  <si>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</si>
  <si>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</si>
  <si>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</si>
  <si>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</si>
  <si>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</si>
  <si>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</si>
  <si>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</si>
  <si>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</si>
  <si>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</si>
  <si>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</si>
  <si>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</si>
  <si>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</si>
  <si>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</si>
  <si>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</si>
  <si>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</si>
  <si>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</si>
  <si>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</si>
  <si>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</si>
  <si>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</si>
  <si>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</si>
  <si>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</si>
  <si>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</si>
  <si>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</si>
  <si>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</si>
  <si>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</si>
  <si>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</si>
  <si>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</si>
  <si>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</si>
  <si>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</si>
  <si>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</si>
  <si>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</si>
  <si>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</si>
  <si>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</si>
  <si>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</si>
  <si>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</si>
  <si>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</si>
  <si>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</si>
  <si>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</si>
  <si>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</si>
  <si>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</si>
  <si>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</si>
  <si>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</si>
  <si>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</si>
  <si>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</si>
  <si>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</si>
  <si>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</si>
  <si>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</si>
  <si>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</si>
  <si>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</si>
  <si>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</si>
  <si>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</si>
  <si>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</si>
  <si>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</si>
  <si>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</si>
  <si>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</si>
  <si>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</si>
  <si>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</si>
  <si>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</si>
  <si>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</si>
  <si>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</si>
  <si>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</si>
  <si>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</si>
  <si>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</si>
  <si>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</si>
  <si>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</si>
  <si>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</si>
  <si>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</si>
  <si>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</si>
  <si>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</si>
  <si>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</si>
  <si>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</si>
  <si>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</si>
  <si>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</si>
  <si>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</si>
  <si>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</si>
  <si>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</si>
  <si>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</si>
  <si>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</si>
  <si>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</si>
  <si>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</si>
  <si>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</si>
  <si>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</si>
  <si>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</si>
  <si>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</si>
  <si>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</si>
  <si>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</si>
  <si>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</si>
  <si>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</si>
  <si>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</si>
  <si>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</si>
  <si>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</si>
  <si>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</si>
  <si>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</si>
  <si>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</si>
  <si>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</si>
  <si>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</si>
  <si>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</si>
  <si>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</si>
  <si>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</si>
  <si>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</si>
  <si>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</si>
  <si>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</si>
  <si>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</si>
  <si>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</si>
  <si>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</si>
  <si>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</si>
  <si>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</si>
  <si>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</si>
  <si>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</si>
  <si>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</si>
  <si>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</si>
  <si>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</si>
  <si>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</si>
  <si>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</si>
  <si>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</si>
  <si>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</si>
  <si>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</si>
  <si>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</si>
  <si>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</si>
  <si>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</si>
  <si>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</si>
  <si>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</si>
  <si>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</si>
  <si>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</si>
  <si>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</si>
  <si>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</si>
  <si>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</si>
  <si>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</si>
  <si>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</si>
  <si>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</si>
  <si>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</si>
  <si>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</si>
  <si>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</si>
  <si>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</si>
  <si>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</si>
  <si>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</si>
  <si>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</si>
  <si>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</si>
  <si>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</si>
  <si>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</si>
  <si>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</si>
  <si>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</si>
  <si>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</si>
  <si>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</si>
  <si>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</si>
  <si>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</si>
  <si>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</si>
  <si>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</si>
  <si>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</si>
  <si>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</si>
  <si>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</si>
  <si>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</si>
  <si>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</si>
  <si>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</si>
  <si>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</si>
  <si>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</si>
  <si>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</si>
  <si>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</si>
  <si>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</si>
  <si>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</si>
  <si>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</si>
  <si>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</si>
  <si>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</si>
  <si>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</si>
  <si>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</si>
  <si>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</si>
  <si>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</si>
  <si>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</si>
  <si>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</si>
  <si>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</si>
  <si>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</si>
  <si>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</si>
  <si>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</si>
  <si>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</si>
  <si>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</si>
  <si>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</si>
  <si>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</si>
  <si>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</si>
  <si>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</si>
  <si>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</si>
  <si>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</si>
  <si>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</si>
  <si>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</si>
  <si>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</si>
  <si>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</si>
  <si>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</si>
  <si>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</si>
  <si>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</si>
  <si>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</si>
  <si>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</si>
  <si>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</si>
  <si>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</si>
  <si>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</si>
  <si>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</si>
  <si>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</si>
  <si>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</si>
  <si>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</si>
  <si>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</si>
  <si>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</si>
  <si>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</si>
  <si>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</si>
  <si>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</si>
  <si>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</si>
  <si>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</si>
  <si>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</si>
  <si>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</si>
  <si>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</si>
  <si>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</si>
  <si>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</si>
  <si>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</si>
  <si>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</si>
  <si>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</si>
  <si>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</si>
  <si>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</si>
  <si>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</si>
  <si>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</si>
  <si>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</si>
  <si>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</si>
  <si>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</si>
  <si>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</si>
  <si>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</si>
  <si>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</si>
  <si>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</si>
  <si>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</si>
  <si>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</si>
  <si>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</si>
  <si>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</si>
  <si>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</si>
  <si>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</si>
  <si>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</si>
  <si>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</si>
  <si>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</si>
  <si>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</si>
  <si>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</si>
  <si>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</si>
  <si>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</si>
  <si>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</si>
  <si>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</si>
  <si>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</si>
  <si>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</si>
  <si>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</si>
  <si>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</si>
  <si>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</si>
  <si>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</si>
  <si>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</si>
  <si>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</si>
  <si>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</si>
  <si>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</si>
  <si>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</si>
  <si>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</si>
  <si>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</si>
  <si>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</si>
  <si>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</si>
  <si>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</si>
  <si>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</si>
  <si>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</si>
  <si>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</si>
  <si>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</si>
  <si>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</si>
  <si>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</si>
  <si>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</si>
  <si>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</si>
  <si>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</si>
  <si>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</si>
  <si>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</si>
  <si>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</si>
  <si>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</si>
  <si>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</si>
  <si>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</si>
  <si>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</si>
  <si>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</si>
  <si>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</si>
  <si>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</si>
  <si>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</si>
  <si>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</si>
  <si>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</si>
  <si>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</si>
  <si>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</si>
  <si>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</si>
  <si>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</si>
  <si>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</si>
  <si>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</si>
  <si>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</si>
  <si>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</si>
  <si>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</si>
  <si>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</si>
  <si>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</si>
  <si>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</si>
  <si>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</si>
  <si>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</si>
  <si>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</si>
  <si>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</si>
  <si>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</si>
  <si>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</si>
  <si>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</si>
  <si>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</si>
  <si>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</si>
  <si>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</si>
  <si>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</si>
  <si>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</si>
  <si>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</si>
  <si>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</si>
  <si>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</si>
  <si>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</si>
  <si>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</si>
  <si>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</si>
  <si>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</si>
  <si>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</si>
  <si>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</si>
  <si>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</si>
  <si>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</si>
  <si>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</si>
  <si>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</si>
  <si>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</si>
  <si>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</si>
  <si>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</si>
  <si>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</si>
  <si>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</si>
  <si>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</si>
  <si>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</si>
  <si>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</si>
  <si>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</si>
  <si>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</si>
  <si>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</si>
  <si>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</si>
  <si>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</si>
  <si>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</si>
  <si>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</si>
  <si>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</si>
  <si>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</si>
  <si>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</si>
  <si>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</si>
  <si>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</si>
  <si>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</si>
  <si>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</si>
  <si>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</si>
  <si>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</si>
  <si>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</si>
  <si>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</si>
  <si>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</si>
  <si>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</si>
  <si>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</si>
  <si>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</si>
  <si>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</si>
  <si>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</si>
  <si>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</si>
  <si>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</si>
  <si>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</si>
  <si>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</si>
  <si>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</si>
  <si>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</si>
  <si>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</si>
  <si>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</si>
  <si>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</si>
  <si>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</si>
  <si>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</si>
  <si>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</si>
  <si>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</si>
  <si>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</si>
  <si>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</si>
  <si>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</si>
  <si>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</si>
  <si>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</si>
  <si>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</si>
  <si>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</si>
  <si>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</si>
  <si>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</si>
  <si>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</si>
  <si>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</si>
  <si>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</si>
  <si>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</si>
  <si>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</si>
  <si>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</si>
  <si>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</si>
  <si>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</si>
  <si>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</si>
  <si>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</si>
  <si>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</si>
  <si>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</si>
  <si>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</si>
  <si>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</si>
  <si>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</si>
  <si>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</si>
  <si>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</si>
  <si>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</si>
  <si>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</si>
  <si>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</si>
  <si>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</si>
  <si>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</si>
  <si>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</si>
  <si>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</si>
  <si>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</si>
  <si>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</si>
  <si>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</si>
  <si>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</si>
  <si>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</si>
  <si>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</si>
  <si>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</si>
  <si>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</si>
  <si>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</si>
  <si>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</si>
  <si>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</si>
  <si>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</si>
  <si>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</si>
  <si>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</si>
  <si>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</si>
  <si>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</si>
  <si>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</si>
  <si>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</si>
  <si>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</si>
  <si>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</si>
  <si>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</si>
  <si>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</si>
  <si>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</si>
  <si>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</si>
  <si>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</si>
  <si>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</si>
  <si>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</si>
  <si>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</si>
  <si>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</si>
  <si>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</si>
  <si>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</si>
  <si>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</si>
  <si>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</si>
  <si>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</si>
  <si>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</si>
  <si>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</si>
  <si>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</si>
  <si>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</si>
  <si>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</si>
  <si>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</si>
  <si>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</si>
  <si>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</si>
  <si>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</si>
  <si>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</si>
  <si>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</si>
  <si>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</si>
  <si>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</si>
  <si>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</si>
  <si>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</si>
  <si>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</si>
  <si>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</si>
  <si>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</si>
  <si>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</si>
  <si>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</si>
  <si>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</si>
  <si>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</si>
  <si>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</si>
  <si>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</si>
  <si>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</si>
  <si>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</si>
  <si>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</si>
  <si>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</si>
  <si>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</si>
  <si>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</si>
  <si>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</si>
  <si>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</si>
  <si>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</si>
  <si>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</si>
  <si>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</si>
  <si>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</si>
  <si>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</si>
  <si>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</si>
  <si>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</si>
  <si>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</si>
  <si>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</si>
  <si>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</si>
  <si>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</si>
  <si>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</si>
  <si>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</si>
  <si>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</si>
  <si>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</si>
  <si>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</si>
  <si>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</si>
  <si>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</si>
  <si>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</si>
  <si>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</si>
  <si>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</si>
  <si>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</si>
  <si>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</si>
  <si>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</si>
  <si>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</si>
  <si>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</si>
  <si>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</si>
  <si>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</si>
  <si>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</si>
  <si>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</si>
  <si>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</si>
  <si>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</si>
  <si>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</si>
  <si>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</si>
  <si>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</si>
  <si>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</si>
  <si>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</si>
  <si>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</si>
  <si>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</si>
  <si>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</si>
  <si>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</si>
  <si>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</si>
  <si>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</si>
  <si>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</si>
  <si>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</si>
  <si>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</si>
  <si>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</si>
  <si>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</si>
  <si>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</si>
  <si>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</si>
  <si>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</si>
  <si>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</si>
  <si>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</si>
  <si>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</si>
  <si>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</si>
  <si>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</si>
  <si>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</si>
  <si>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</si>
  <si>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</si>
  <si>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</si>
  <si>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</si>
  <si>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</si>
  <si>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</si>
  <si>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</si>
  <si>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</si>
  <si>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</si>
  <si>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</si>
  <si>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</si>
  <si>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</si>
  <si>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</si>
  <si>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</si>
  <si>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</si>
  <si>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</si>
  <si>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</si>
  <si>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</si>
  <si>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</si>
  <si>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</si>
  <si>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</si>
  <si>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</si>
  <si>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</si>
  <si>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</si>
  <si>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</si>
  <si>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</si>
  <si>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</si>
  <si>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</si>
  <si>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</si>
  <si>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</si>
  <si>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</si>
  <si>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</si>
  <si>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</si>
  <si>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</si>
  <si>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</si>
  <si>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</si>
  <si>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</si>
  <si>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</si>
  <si>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</si>
  <si>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</si>
  <si>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</si>
  <si>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</si>
  <si>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</si>
  <si>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</si>
  <si>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</si>
  <si>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</si>
  <si>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</si>
  <si>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</si>
  <si>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</si>
  <si>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</si>
  <si>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</si>
  <si>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</si>
  <si>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</si>
  <si>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</si>
  <si>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</si>
  <si>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</si>
  <si>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</si>
  <si>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</si>
  <si>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</si>
  <si>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</si>
  <si>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</si>
  <si>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</si>
  <si>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</si>
  <si>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</si>
  <si>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</si>
  <si>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</si>
  <si>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</si>
  <si>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</si>
  <si>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</si>
  <si>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</si>
  <si>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</si>
  <si>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</si>
  <si>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</si>
  <si>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</si>
  <si>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</si>
  <si>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</si>
  <si>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</si>
  <si>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</si>
  <si>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</si>
  <si>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</si>
  <si>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</si>
  <si>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</si>
  <si>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</si>
  <si>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</si>
  <si>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</si>
  <si>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</si>
  <si>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</si>
  <si>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</si>
  <si>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</si>
  <si>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</si>
  <si>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</si>
  <si>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</si>
  <si>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</si>
  <si>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</si>
  <si>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</si>
  <si>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</si>
  <si>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</si>
  <si>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</si>
  <si>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</si>
  <si>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</si>
  <si>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</si>
  <si>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</si>
  <si>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</si>
  <si>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</si>
  <si>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</si>
  <si>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</si>
  <si>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</si>
  <si>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</si>
  <si>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</si>
  <si>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</si>
  <si>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</si>
  <si>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</si>
  <si>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</si>
  <si>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</si>
  <si>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</si>
  <si>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</si>
  <si>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</si>
  <si>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</si>
  <si>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</si>
  <si>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</si>
  <si>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</si>
  <si>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</si>
  <si>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</si>
  <si>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</si>
  <si>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</si>
  <si>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</si>
  <si>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</si>
  <si>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</si>
  <si>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</si>
  <si>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</si>
  <si>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</si>
  <si>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</si>
  <si>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</si>
  <si>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</si>
  <si>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</si>
  <si>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</si>
  <si>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</si>
  <si>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</si>
  <si>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</si>
  <si>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</si>
  <si>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</si>
  <si>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</si>
  <si>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</si>
  <si>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</si>
  <si>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</si>
  <si>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</si>
  <si>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</si>
  <si>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</si>
  <si>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</si>
  <si>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</si>
  <si>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</si>
  <si>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</si>
  <si>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</si>
  <si>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</si>
  <si>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</si>
  <si>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</si>
  <si>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</si>
  <si>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</si>
  <si>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</si>
  <si>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</si>
  <si>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</si>
  <si>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</si>
  <si>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</si>
  <si>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</si>
  <si>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</si>
  <si>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</si>
  <si>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</si>
  <si>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</si>
  <si>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</si>
  <si>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</si>
  <si>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</si>
  <si>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</si>
  <si>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</si>
  <si>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</si>
  <si>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</si>
  <si>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</si>
  <si>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</si>
  <si>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</si>
  <si>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</si>
  <si>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</si>
  <si>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</si>
  <si>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</si>
  <si>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</si>
  <si>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</si>
  <si>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</si>
  <si>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</si>
  <si>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</si>
  <si>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</si>
  <si>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</si>
  <si>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</si>
  <si>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</si>
  <si>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</si>
  <si>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</si>
  <si>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</si>
  <si>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</si>
  <si>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</si>
  <si>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</si>
  <si>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</si>
  <si>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</si>
  <si>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</si>
  <si>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</si>
  <si>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</si>
  <si>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</si>
  <si>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</si>
  <si>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</si>
  <si>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</si>
  <si>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</si>
  <si>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</si>
  <si>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</si>
  <si>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</si>
  <si>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</si>
  <si>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</si>
  <si>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</si>
  <si>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</si>
  <si>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</si>
  <si>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</si>
  <si>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</si>
  <si>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</si>
  <si>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</si>
  <si>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</si>
  <si>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</si>
  <si>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</si>
  <si>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</si>
  <si>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</si>
  <si>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</si>
  <si>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</si>
  <si>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</si>
  <si>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</si>
  <si>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</si>
  <si>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</si>
  <si>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</si>
  <si>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</si>
  <si>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</si>
  <si>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</si>
  <si>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</si>
  <si>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</si>
  <si>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</si>
  <si>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</si>
  <si>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</si>
  <si>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</si>
  <si>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</si>
  <si>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</si>
  <si>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</si>
  <si>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</si>
  <si>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</si>
  <si>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</si>
  <si>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</si>
  <si>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</si>
  <si>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</si>
  <si>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</si>
  <si>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</si>
  <si>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</si>
  <si>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</si>
  <si>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</si>
  <si>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</si>
  <si>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</si>
  <si>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</si>
  <si>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</si>
  <si>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</si>
  <si>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</si>
  <si>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</si>
  <si>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</si>
  <si>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</si>
  <si>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</si>
  <si>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</si>
  <si>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</si>
  <si>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</si>
  <si>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</si>
  <si>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</si>
  <si>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</si>
  <si>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</si>
  <si>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</si>
  <si>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</si>
  <si>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</si>
  <si>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</si>
  <si>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</si>
  <si>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</si>
  <si>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</si>
  <si>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</si>
  <si>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</si>
  <si>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</si>
  <si>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</si>
  <si>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</si>
  <si>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</si>
  <si>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</si>
  <si>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</si>
  <si>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</si>
  <si>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</si>
  <si>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</si>
  <si>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</si>
  <si>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</si>
  <si>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</si>
  <si>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</si>
  <si>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</si>
  <si>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</si>
  <si>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</si>
  <si>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</si>
  <si>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</si>
  <si>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</si>
  <si>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</si>
  <si>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</si>
  <si>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</si>
  <si>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</si>
  <si>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</si>
  <si>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</si>
  <si>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</si>
  <si>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</si>
  <si>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</si>
  <si>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</si>
  <si>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</si>
  <si>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</si>
  <si>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</si>
  <si>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</si>
  <si>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</si>
  <si>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</si>
  <si>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</si>
  <si>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</si>
  <si>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</si>
  <si>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</si>
  <si>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</si>
  <si>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</si>
  <si>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</si>
  <si>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</si>
  <si>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</si>
  <si>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</si>
  <si>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</si>
  <si>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</si>
  <si>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</si>
  <si>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</si>
  <si>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</si>
  <si>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</si>
  <si>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</si>
  <si>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</si>
  <si>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</si>
  <si>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</si>
  <si>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</si>
  <si>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</si>
  <si>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</si>
  <si>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</si>
  <si>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</si>
  <si>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</si>
  <si>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</si>
  <si>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</si>
  <si>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</si>
  <si>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</si>
  <si>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</si>
  <si>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</si>
  <si>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</si>
  <si>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</si>
  <si>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</si>
  <si>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</si>
  <si>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</si>
  <si>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</si>
  <si>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</si>
  <si>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</si>
  <si>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</si>
  <si>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</si>
  <si>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</si>
  <si>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</si>
  <si>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</si>
  <si>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</si>
  <si>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</si>
  <si>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</si>
  <si>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</si>
  <si>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</si>
  <si>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</si>
  <si>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</si>
  <si>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</si>
  <si>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</si>
  <si>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</si>
  <si>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</si>
  <si>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</si>
  <si>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</si>
  <si>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</si>
  <si>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</si>
  <si>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</si>
  <si>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</si>
  <si>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</si>
  <si>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</si>
  <si>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</si>
  <si>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</si>
  <si>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</si>
  <si>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</si>
  <si>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</si>
  <si>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</si>
  <si>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</si>
  <si>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</si>
  <si>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</si>
  <si>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</si>
  <si>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</si>
  <si>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</si>
  <si>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</si>
  <si>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</si>
  <si>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</si>
  <si>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</si>
  <si>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</si>
  <si>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</si>
  <si>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</si>
  <si>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</si>
  <si>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</si>
  <si>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</si>
  <si>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</si>
  <si>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</si>
  <si>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</si>
  <si>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</si>
  <si>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</si>
  <si>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</si>
  <si>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</si>
  <si>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</si>
  <si>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</si>
  <si>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</si>
  <si>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</si>
  <si>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</si>
  <si>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</si>
  <si>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</si>
  <si>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</si>
  <si>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</si>
  <si>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</si>
  <si>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</si>
  <si>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</si>
  <si>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</si>
  <si>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</si>
  <si>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</si>
  <si>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</si>
  <si>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</si>
  <si>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</si>
  <si>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</si>
  <si>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</si>
  <si>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</si>
  <si>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</si>
  <si>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</si>
  <si>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</si>
  <si>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</si>
  <si>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</si>
  <si>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</si>
  <si>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</si>
  <si>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</si>
  <si>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</si>
  <si>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</si>
  <si>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</si>
  <si>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</si>
  <si>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</si>
  <si>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</si>
  <si>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</si>
  <si>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</si>
  <si>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</si>
  <si>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</si>
  <si>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</si>
  <si>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</si>
  <si>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</si>
  <si>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</si>
  <si>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</si>
  <si>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</si>
  <si>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</si>
  <si>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</si>
  <si>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</si>
  <si>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</si>
  <si>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</si>
  <si>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</si>
  <si>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</si>
  <si>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</si>
  <si>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</si>
  <si>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</si>
  <si>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</si>
  <si>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</si>
  <si>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</si>
  <si>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</si>
  <si>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</si>
  <si>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</si>
  <si>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</si>
  <si>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</si>
  <si>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</si>
  <si>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</si>
  <si>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</si>
  <si>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</si>
  <si>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</si>
  <si>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</si>
  <si>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</si>
  <si>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</si>
  <si>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</si>
  <si>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</si>
  <si>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</si>
  <si>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</si>
  <si>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</si>
  <si>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</si>
  <si>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</si>
  <si>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</si>
  <si>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</si>
  <si>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</si>
  <si>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</si>
  <si>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</si>
  <si>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</si>
  <si>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</si>
  <si>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</si>
  <si>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</si>
  <si>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</si>
  <si>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</si>
  <si>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</si>
  <si>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</si>
  <si>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</si>
  <si>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</si>
  <si>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</si>
  <si>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</si>
  <si>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</si>
  <si>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</si>
  <si>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</si>
  <si>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</si>
  <si>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</si>
  <si>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</si>
  <si>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</si>
  <si>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</si>
  <si>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</si>
  <si>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</si>
  <si>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</si>
  <si>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</si>
  <si>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</si>
  <si>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</si>
  <si>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</si>
  <si>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</si>
  <si>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</si>
  <si>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</si>
  <si>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</si>
  <si>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</si>
  <si>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</si>
  <si>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</si>
  <si>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</si>
  <si>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</si>
  <si>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</si>
  <si>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</si>
  <si>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</si>
  <si>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</si>
  <si>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</si>
  <si>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</si>
  <si>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</si>
  <si>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</si>
  <si>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</si>
  <si>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</si>
  <si>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</si>
  <si>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</si>
  <si>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</si>
  <si>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</si>
  <si>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</si>
  <si>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</si>
  <si>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</si>
  <si>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</si>
  <si>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</si>
  <si>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</si>
  <si>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</si>
  <si>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</si>
  <si>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</si>
  <si>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</si>
  <si>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</si>
  <si>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</si>
  <si>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</si>
  <si>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</si>
  <si>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</si>
  <si>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</si>
  <si>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</si>
  <si>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</si>
  <si>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</si>
  <si>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</si>
  <si>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</si>
  <si>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</si>
  <si>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</si>
  <si>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</si>
  <si>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</si>
  <si>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</si>
  <si>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</si>
  <si>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</si>
  <si>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</si>
  <si>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</si>
  <si>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</si>
  <si>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</si>
  <si>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</si>
  <si>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</si>
  <si>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</si>
  <si>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</si>
  <si>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</si>
  <si>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</si>
  <si>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</si>
  <si>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</si>
  <si>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</si>
  <si>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</si>
  <si>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</si>
  <si>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</si>
  <si>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</si>
  <si>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</si>
  <si>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</si>
  <si>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</si>
  <si>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</si>
  <si>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</si>
  <si>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</si>
  <si>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</si>
  <si>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</si>
  <si>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</si>
  <si>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</si>
  <si>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</si>
  <si>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</si>
  <si>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</si>
  <si>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</si>
  <si>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</si>
  <si>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</si>
  <si>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</si>
  <si>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</si>
  <si>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</si>
  <si>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</si>
  <si>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</si>
  <si>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</si>
  <si>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</si>
  <si>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</si>
  <si>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</si>
  <si>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</si>
  <si>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</si>
  <si>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</si>
  <si>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</si>
  <si>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</si>
  <si>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</si>
  <si>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</si>
  <si>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</si>
  <si>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</si>
  <si>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</si>
  <si>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</si>
  <si>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</si>
  <si>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</si>
  <si>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</si>
  <si>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</si>
  <si>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</si>
  <si>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</si>
  <si>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</si>
  <si>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</si>
  <si>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</si>
  <si>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</si>
  <si>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</si>
  <si>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</si>
  <si>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</si>
  <si>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</si>
  <si>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</si>
  <si>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</si>
  <si>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</si>
  <si>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</si>
  <si>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</si>
  <si>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</si>
  <si>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</si>
  <si>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</si>
  <si>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</si>
  <si>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</si>
  <si>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</si>
  <si>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</si>
  <si>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</si>
  <si>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</si>
  <si>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</si>
  <si>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</si>
  <si>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</si>
  <si>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</si>
  <si>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</si>
  <si>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</si>
  <si>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</si>
  <si>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</si>
  <si>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</si>
  <si>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</si>
  <si>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</si>
  <si>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</si>
  <si>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</si>
  <si>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</si>
  <si>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</si>
  <si>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</si>
  <si>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</si>
  <si>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</si>
  <si>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</si>
  <si>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</si>
  <si>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</si>
  <si>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</si>
  <si>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</si>
  <si>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</si>
  <si>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</si>
  <si>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</si>
  <si>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</si>
  <si>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</si>
  <si>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</si>
  <si>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</si>
  <si>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</si>
  <si>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</si>
  <si>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</si>
  <si>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</si>
  <si>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</si>
  <si>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</si>
  <si>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</si>
  <si>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</si>
  <si>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</si>
  <si>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</si>
  <si>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</si>
  <si>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</si>
  <si>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</si>
  <si>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</si>
  <si>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</si>
  <si>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</si>
  <si>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</si>
  <si>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</si>
  <si>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</si>
  <si>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</si>
  <si>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</si>
  <si>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</si>
  <si>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</si>
  <si>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</si>
  <si>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</si>
  <si>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</si>
  <si>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</si>
  <si>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</si>
  <si>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</si>
  <si>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</si>
  <si>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</si>
  <si>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</si>
  <si>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</si>
  <si>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</si>
  <si>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</si>
  <si>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</si>
  <si>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</si>
  <si>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</si>
  <si>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</si>
  <si>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</si>
  <si>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</si>
  <si>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</si>
  <si>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</si>
  <si>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</si>
  <si>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</si>
  <si>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</si>
  <si>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</si>
  <si>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</si>
  <si>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</si>
  <si>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</si>
  <si>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</si>
  <si>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</si>
  <si>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</si>
  <si>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</si>
  <si>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</si>
  <si>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</si>
  <si>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</si>
  <si>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</si>
  <si>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</si>
  <si>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</si>
  <si>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</si>
  <si>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</si>
  <si>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</si>
  <si>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</si>
  <si>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</si>
  <si>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</si>
  <si>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</si>
  <si>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</si>
  <si>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</si>
  <si>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</si>
  <si>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</si>
  <si>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</si>
  <si>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</si>
  <si>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</si>
  <si>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</si>
  <si>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</si>
  <si>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</si>
  <si>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</si>
  <si>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</si>
  <si>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</si>
  <si>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</si>
  <si>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</si>
  <si>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</si>
  <si>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</si>
  <si>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</si>
  <si>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</si>
  <si>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</si>
  <si>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</si>
  <si>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</si>
  <si>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</si>
  <si>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</si>
  <si>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</si>
  <si>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</si>
  <si>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</si>
  <si>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</si>
  <si>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</si>
  <si>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</si>
  <si>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</si>
  <si>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</si>
  <si>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</si>
  <si>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</si>
  <si>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</si>
  <si>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</si>
  <si>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</si>
  <si>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</si>
  <si>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</si>
  <si>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</si>
  <si>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</si>
  <si>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</si>
  <si>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</si>
  <si>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</si>
  <si>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</si>
  <si>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</si>
  <si>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</si>
  <si>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</si>
  <si>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</si>
  <si>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</si>
  <si>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</si>
  <si>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</si>
  <si>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</si>
  <si>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</si>
  <si>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</si>
  <si>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</si>
  <si>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</si>
  <si>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</si>
  <si>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</si>
  <si>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</si>
  <si>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</si>
  <si>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</si>
  <si>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</si>
  <si>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</si>
  <si>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</si>
  <si>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</si>
  <si>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</si>
  <si>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</si>
  <si>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</si>
  <si>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</si>
  <si>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</si>
  <si>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</si>
  <si>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</si>
  <si>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</si>
  <si>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</si>
  <si>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</si>
  <si>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</si>
  <si>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</si>
  <si>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</si>
  <si>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</si>
  <si>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</si>
  <si>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</si>
  <si>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</si>
  <si>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</si>
  <si>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</si>
  <si>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</si>
  <si>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</si>
  <si>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</si>
  <si>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</si>
  <si>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</si>
  <si>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</si>
  <si>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</si>
  <si>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</si>
  <si>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</si>
  <si>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</si>
  <si>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</si>
  <si>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</si>
  <si>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</si>
  <si>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</si>
  <si>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</si>
  <si>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</si>
  <si>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</si>
  <si>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</si>
  <si>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</si>
  <si>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</si>
  <si>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</si>
  <si>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</si>
  <si>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</si>
  <si>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</si>
  <si>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</si>
  <si>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</si>
  <si>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</si>
  <si>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</si>
  <si>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</si>
  <si>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</si>
  <si>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</si>
  <si>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</si>
  <si>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</si>
  <si>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</si>
  <si>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</si>
  <si>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</si>
  <si>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</si>
  <si>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</si>
  <si>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</si>
  <si>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</si>
  <si>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</si>
  <si>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</si>
  <si>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</si>
  <si>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</si>
  <si>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</si>
  <si>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</si>
  <si>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</si>
  <si>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</si>
  <si>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</si>
  <si>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</si>
  <si>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</si>
  <si>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</si>
  <si>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</si>
  <si>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</si>
  <si>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</si>
  <si>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</si>
  <si>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</si>
  <si>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</si>
  <si>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</si>
  <si>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</si>
  <si>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</si>
  <si>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</si>
  <si>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</si>
  <si>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</si>
  <si>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</si>
  <si>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</si>
  <si>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</si>
  <si>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</si>
  <si>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</si>
  <si>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</si>
  <si>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</si>
  <si>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</si>
  <si>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</si>
  <si>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</si>
  <si>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</si>
  <si>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</si>
  <si>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</si>
  <si>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</si>
  <si>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</si>
  <si>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</si>
  <si>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</si>
  <si>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</si>
  <si>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</si>
  <si>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</si>
  <si>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</si>
  <si>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</si>
  <si>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</si>
  <si>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</si>
  <si>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</si>
  <si>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</si>
  <si>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</si>
  <si>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</si>
  <si>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</si>
  <si>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</si>
  <si>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</si>
  <si>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</si>
  <si>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</si>
  <si>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</si>
  <si>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</si>
  <si>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</si>
  <si>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</si>
  <si>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</si>
  <si>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</si>
  <si>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</si>
  <si>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</si>
  <si>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</si>
  <si>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</si>
  <si>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</si>
  <si>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</si>
  <si>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</si>
  <si>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</si>
  <si>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</si>
  <si>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</si>
  <si>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</si>
  <si>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</si>
  <si>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</si>
  <si>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</si>
  <si>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</si>
  <si>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</si>
  <si>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</si>
  <si>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</si>
  <si>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</si>
  <si>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</si>
  <si>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</si>
  <si>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</si>
  <si>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</si>
  <si>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</si>
  <si>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</si>
  <si>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</si>
  <si>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</si>
  <si>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</si>
  <si>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</si>
  <si>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</si>
  <si>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</si>
  <si>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</si>
  <si>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</si>
  <si>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</si>
  <si>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</si>
  <si>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</si>
  <si>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</si>
  <si>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</si>
  <si>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</si>
  <si>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</si>
  <si>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</si>
  <si>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</si>
  <si>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</si>
  <si>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</si>
  <si>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</si>
  <si>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</si>
  <si>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</si>
  <si>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</si>
  <si>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</si>
  <si>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</si>
  <si>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</si>
  <si>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</si>
  <si>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</si>
  <si>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</si>
  <si>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</si>
  <si>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</si>
  <si>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</si>
  <si>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</si>
  <si>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</si>
  <si>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</si>
  <si>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</si>
  <si>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</si>
  <si>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</si>
  <si>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</si>
  <si>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</si>
  <si>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</si>
  <si>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</si>
  <si>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</si>
  <si>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</si>
  <si>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</si>
  <si>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</si>
  <si>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</si>
  <si>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</si>
  <si>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</si>
  <si>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</si>
  <si>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</si>
  <si>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</si>
  <si>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</si>
  <si>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</si>
  <si>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</si>
  <si>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</si>
  <si>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</si>
  <si>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</si>
  <si>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</si>
  <si>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</si>
  <si>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</si>
  <si>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</si>
  <si>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</si>
  <si>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</si>
  <si>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</si>
  <si>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</si>
  <si>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</si>
  <si>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</si>
  <si>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</si>
  <si>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</si>
  <si>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</si>
  <si>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</si>
  <si>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</si>
  <si>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</si>
  <si>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</si>
  <si>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</si>
  <si>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</si>
  <si>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</si>
  <si>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</si>
  <si>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</si>
  <si>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</si>
  <si>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</si>
  <si>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</si>
  <si>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</si>
  <si>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</si>
  <si>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</si>
  <si>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</si>
  <si>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</si>
  <si>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</si>
  <si>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</si>
  <si>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</si>
  <si>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</si>
  <si>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</si>
  <si>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</si>
  <si>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</si>
  <si>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</si>
  <si>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</si>
  <si>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</si>
  <si>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</si>
  <si>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</si>
  <si>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</si>
  <si>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</si>
  <si>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</si>
  <si>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</si>
  <si>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</si>
  <si>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</si>
  <si>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</si>
  <si>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</si>
  <si>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</si>
  <si>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</si>
  <si>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</si>
  <si>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</si>
  <si>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</si>
  <si>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</si>
  <si>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</si>
  <si>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</si>
  <si>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</si>
  <si>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</si>
  <si>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</si>
  <si>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</si>
  <si>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</si>
  <si>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</si>
  <si>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</si>
  <si>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</si>
  <si>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</si>
  <si>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</si>
  <si>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</si>
  <si>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</si>
  <si>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</si>
  <si>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</si>
  <si>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</si>
  <si>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</si>
  <si>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</si>
  <si>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</si>
  <si>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</si>
  <si>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</si>
  <si>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</si>
  <si>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</si>
  <si>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</si>
  <si>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</si>
  <si>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</si>
  <si>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</si>
  <si>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</si>
  <si>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</si>
  <si>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</si>
  <si>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</si>
  <si>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</si>
  <si>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</si>
  <si>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</si>
  <si>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</si>
  <si>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</si>
  <si>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</si>
  <si>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</si>
  <si>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</si>
  <si>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</si>
  <si>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</si>
  <si>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</si>
  <si>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</si>
  <si>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</si>
  <si>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</si>
  <si>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</si>
  <si>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</si>
  <si>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</si>
  <si>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</si>
  <si>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</si>
  <si>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</si>
  <si>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</si>
  <si>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</si>
  <si>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</si>
  <si>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</si>
  <si>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</si>
  <si>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</si>
  <si>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</si>
  <si>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</si>
  <si>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</si>
  <si>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</si>
  <si>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</si>
  <si>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</si>
  <si>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</si>
  <si>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</si>
  <si>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</si>
  <si>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</si>
  <si>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</si>
  <si>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</si>
  <si>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</si>
  <si>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</si>
  <si>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</si>
  <si>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</si>
  <si>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</si>
  <si>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</si>
  <si>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</si>
  <si>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</si>
  <si>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</si>
  <si>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</si>
  <si>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</si>
  <si>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</si>
  <si>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</si>
  <si>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</si>
  <si>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</si>
  <si>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</si>
  <si>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</si>
  <si>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</si>
  <si>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</si>
  <si>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</si>
  <si>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</si>
  <si>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</si>
  <si>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</si>
  <si>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</si>
  <si>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</si>
  <si>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</si>
  <si>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</si>
  <si>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</si>
  <si>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</si>
  <si>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</si>
  <si>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</si>
  <si>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</si>
  <si>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</si>
  <si>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</si>
  <si>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</si>
  <si>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</si>
  <si>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</si>
  <si>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</si>
  <si>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</si>
  <si>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</si>
  <si>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</si>
  <si>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</si>
  <si>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</si>
  <si>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</si>
  <si>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</si>
  <si>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</si>
  <si>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</si>
  <si>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</si>
  <si>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</si>
  <si>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</si>
  <si>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</si>
  <si>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</si>
  <si>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</si>
  <si>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</si>
  <si>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</si>
  <si>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</si>
  <si>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</si>
  <si>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</si>
  <si>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</si>
  <si>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</si>
  <si>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</si>
  <si>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</si>
  <si>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</si>
  <si>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</si>
  <si>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</si>
  <si>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</si>
  <si>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</si>
  <si>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</si>
  <si>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</si>
  <si>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</si>
  <si>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</si>
  <si>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</si>
  <si>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</si>
  <si>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</si>
  <si>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</si>
  <si>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</si>
  <si>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</si>
  <si>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</si>
  <si>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</si>
  <si>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</si>
  <si>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</si>
  <si>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</si>
  <si>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</si>
  <si>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</si>
  <si>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</si>
  <si>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</si>
  <si>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</si>
  <si>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</si>
  <si>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</si>
  <si>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</si>
  <si>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</si>
  <si>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</si>
  <si>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</si>
  <si>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</si>
  <si>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</si>
  <si>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</si>
  <si>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</si>
  <si>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</si>
  <si>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</si>
  <si>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</si>
  <si>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</si>
  <si>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</si>
  <si>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</si>
  <si>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</si>
  <si>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</si>
  <si>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</si>
  <si>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</si>
  <si>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</si>
  <si>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</si>
  <si>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</si>
  <si>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</si>
  <si>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</si>
  <si>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</si>
  <si>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</si>
  <si>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</si>
  <si>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</si>
  <si>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</si>
  <si>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</si>
  <si>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</si>
  <si>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</si>
  <si>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</si>
  <si>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</si>
  <si>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</si>
  <si>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</si>
  <si>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</si>
  <si>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</si>
  <si>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</si>
  <si>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</si>
  <si>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</si>
  <si>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</si>
  <si>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</si>
  <si>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</si>
  <si>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</si>
  <si>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</si>
  <si>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</si>
  <si>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</si>
  <si>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</si>
  <si>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</si>
  <si>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</si>
  <si>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</si>
  <si>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</si>
  <si>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</si>
  <si>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</si>
  <si>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</si>
  <si>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</si>
  <si>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</si>
  <si>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</si>
  <si>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</si>
  <si>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</si>
  <si>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</si>
  <si>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</si>
  <si>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</si>
  <si>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</si>
  <si>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</si>
  <si>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</si>
  <si>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</si>
  <si>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</si>
  <si>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</si>
  <si>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</si>
  <si>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</si>
  <si>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</si>
  <si>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</si>
  <si>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</si>
  <si>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</si>
  <si>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</si>
  <si>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</si>
  <si>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</si>
  <si>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</si>
  <si>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</si>
  <si>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</si>
  <si>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</si>
  <si>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</si>
  <si>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</si>
  <si>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</si>
  <si>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</si>
  <si>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</si>
  <si>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</si>
  <si>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</si>
  <si>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</si>
  <si>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</si>
  <si>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</si>
  <si>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</si>
  <si>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</si>
  <si>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</si>
  <si>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</si>
  <si>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</si>
  <si>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</si>
  <si>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</si>
  <si>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</si>
  <si>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</si>
  <si>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</si>
  <si>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</si>
  <si>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</si>
  <si>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</si>
  <si>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</si>
  <si>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</si>
  <si>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</si>
  <si>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</si>
  <si>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</si>
  <si>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</si>
  <si>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</si>
  <si>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</si>
  <si>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</si>
  <si>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</si>
  <si>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</si>
  <si>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</si>
  <si>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</si>
  <si>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</si>
  <si>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</si>
  <si>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</si>
  <si>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</si>
  <si>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</si>
  <si>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</si>
  <si>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</si>
  <si>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</si>
  <si>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</si>
  <si>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</si>
  <si>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</si>
  <si>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</si>
  <si>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</si>
  <si>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</si>
  <si>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</si>
  <si>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</si>
  <si>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</si>
  <si>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</si>
  <si>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</si>
  <si>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</si>
  <si>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</si>
  <si>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</si>
  <si>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</si>
  <si>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</si>
  <si>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</si>
  <si>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</si>
  <si>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</si>
  <si>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</si>
  <si>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</si>
  <si>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</si>
  <si>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</si>
  <si>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</si>
  <si>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</si>
  <si>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</si>
  <si>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</si>
  <si>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</si>
  <si>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</si>
  <si>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</si>
  <si>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</si>
  <si>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</si>
  <si>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</si>
  <si>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</si>
  <si>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</si>
  <si>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</si>
  <si>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</si>
  <si>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</si>
  <si>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</si>
  <si>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</si>
  <si>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</si>
  <si>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</si>
  <si>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</si>
  <si>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</si>
  <si>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</si>
  <si>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</si>
  <si>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</si>
  <si>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</si>
  <si>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</si>
  <si>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</si>
  <si>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</si>
  <si>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</si>
  <si>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</si>
  <si>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</si>
  <si>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</si>
  <si>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</si>
  <si>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</si>
  <si>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</si>
  <si>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</si>
  <si>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</si>
  <si>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</si>
  <si>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</si>
  <si>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</si>
  <si>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</si>
  <si>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</si>
  <si>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</si>
  <si>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</si>
  <si>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</si>
  <si>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</si>
  <si>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</si>
  <si>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</si>
  <si>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</si>
  <si>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</si>
  <si>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</si>
  <si>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</si>
  <si>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</si>
  <si>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</si>
  <si>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</si>
  <si>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</si>
  <si>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</si>
  <si>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</si>
  <si>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</si>
  <si>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</si>
  <si>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</si>
  <si>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</si>
  <si>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</si>
  <si>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</si>
  <si>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</si>
  <si>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</si>
  <si>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</si>
  <si>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</si>
  <si>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</si>
  <si>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</si>
  <si>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</si>
  <si>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</si>
  <si>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</si>
  <si>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</si>
  <si>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</si>
  <si>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</si>
  <si>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</si>
  <si>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</si>
  <si>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</si>
  <si>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</si>
  <si>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</si>
  <si>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</si>
  <si>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</si>
  <si>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</si>
  <si>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</si>
  <si>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</si>
  <si>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</si>
  <si>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</si>
  <si>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</si>
  <si>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</si>
  <si>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</si>
  <si>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</si>
  <si>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</si>
  <si>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</si>
  <si>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</si>
  <si>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</si>
  <si>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</si>
  <si>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</si>
  <si>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</si>
  <si>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</si>
  <si>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</si>
  <si>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</si>
  <si>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</si>
  <si>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</si>
  <si>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</si>
  <si>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</si>
  <si>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</si>
  <si>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</si>
  <si>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</si>
  <si>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</si>
  <si>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</si>
  <si>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</si>
  <si>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</si>
  <si>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</si>
  <si>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</si>
  <si>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</si>
  <si>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</si>
  <si>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</si>
  <si>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</si>
  <si>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</si>
  <si>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</si>
  <si>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</si>
  <si>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</si>
  <si>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</si>
  <si>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</si>
  <si>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</si>
  <si>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</si>
  <si>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</si>
  <si>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</si>
  <si>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</si>
  <si>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</si>
  <si>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</si>
  <si>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</si>
  <si>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</si>
  <si>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</si>
  <si>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</si>
  <si>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</si>
  <si>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</si>
  <si>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</si>
  <si>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</si>
  <si>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</si>
  <si>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</si>
  <si>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</si>
  <si>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</si>
  <si>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</si>
  <si>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</si>
  <si>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</si>
  <si>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</si>
  <si>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</si>
  <si>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</si>
  <si>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</si>
  <si>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</si>
  <si>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</si>
  <si>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</si>
  <si>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</si>
  <si>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</si>
  <si>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</si>
  <si>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</si>
  <si>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</si>
  <si>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</si>
  <si>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</si>
  <si>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</si>
  <si>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</si>
  <si>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</si>
  <si>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</si>
  <si>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</si>
  <si>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</si>
  <si>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</si>
  <si>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</si>
  <si>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</si>
  <si>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</si>
  <si>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</si>
  <si>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</si>
  <si>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</si>
  <si>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</si>
  <si>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</si>
  <si>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</si>
  <si>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</si>
  <si>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</si>
  <si>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</si>
  <si>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</si>
  <si>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</si>
  <si>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</si>
  <si>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</si>
  <si>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</si>
  <si>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</si>
  <si>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</si>
  <si>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</si>
  <si>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</si>
  <si>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</si>
  <si>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</si>
  <si>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</si>
  <si>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</si>
  <si>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</si>
  <si>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</si>
  <si>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</si>
  <si>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</si>
  <si>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</si>
  <si>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</si>
  <si>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</si>
  <si>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</si>
  <si>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</si>
  <si>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</si>
  <si>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</si>
  <si>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</si>
  <si>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</si>
  <si>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</si>
  <si>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</si>
  <si>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</si>
  <si>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</si>
  <si>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</si>
  <si>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</si>
  <si>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</si>
  <si>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</si>
  <si>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</si>
  <si>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</si>
  <si>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</si>
  <si>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</si>
  <si>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</si>
  <si>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</si>
  <si>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</si>
  <si>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</si>
  <si>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</si>
  <si>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</si>
  <si>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</si>
  <si>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</si>
  <si>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</si>
  <si>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</si>
  <si>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</si>
  <si>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</si>
  <si>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</si>
  <si>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</si>
  <si>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</si>
  <si>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</si>
  <si>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</si>
  <si>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</si>
  <si>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</si>
  <si>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</si>
  <si>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</si>
  <si>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</si>
  <si>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</si>
  <si>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</si>
  <si>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</si>
  <si>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</si>
  <si>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</si>
  <si>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</si>
  <si>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</si>
  <si>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</si>
  <si>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</si>
  <si>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</si>
  <si>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</si>
  <si>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</si>
  <si>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</si>
  <si>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</si>
  <si>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</si>
  <si>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</si>
  <si>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</si>
  <si>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</si>
  <si>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</si>
  <si>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</si>
  <si>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</si>
  <si>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</si>
  <si>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</si>
  <si>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</si>
  <si>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</si>
  <si>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</si>
  <si>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</si>
  <si>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</si>
  <si>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</si>
  <si>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</si>
  <si>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</si>
  <si>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</si>
  <si>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</si>
  <si>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</si>
  <si>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</si>
  <si>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</si>
  <si>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</si>
  <si>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</si>
  <si>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</si>
  <si>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</si>
  <si>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</si>
  <si>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</si>
  <si>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</si>
  <si>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</si>
  <si>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</si>
  <si>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</si>
  <si>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</si>
  <si>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</si>
  <si>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</si>
  <si>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</si>
  <si>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</si>
  <si>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</si>
  <si>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</si>
  <si>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</si>
  <si>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</si>
  <si>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</si>
  <si>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</si>
  <si>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</si>
  <si>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</si>
  <si>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</si>
  <si>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</si>
  <si>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</si>
  <si>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</si>
  <si>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</si>
  <si>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</si>
  <si>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</si>
  <si>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</si>
  <si>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</si>
  <si>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</si>
  <si>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</si>
  <si>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</si>
  <si>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</si>
  <si>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</si>
  <si>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</si>
  <si>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</si>
  <si>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</si>
  <si>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</si>
  <si>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</si>
  <si>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</si>
  <si>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</si>
  <si>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</si>
  <si>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</si>
  <si>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</si>
  <si>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</si>
  <si>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</si>
  <si>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</si>
  <si>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</si>
  <si>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</si>
  <si>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</si>
  <si>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</si>
  <si>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</si>
  <si>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</si>
  <si>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</si>
  <si>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</si>
  <si>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</si>
  <si>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</si>
  <si>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</si>
  <si>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</si>
  <si>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</si>
  <si>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</si>
  <si>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</si>
  <si>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</si>
  <si>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</si>
  <si>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</si>
  <si>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</si>
  <si>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</si>
  <si>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</si>
  <si>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</si>
  <si>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</si>
  <si>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</si>
  <si>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</si>
  <si>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</si>
  <si>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</si>
  <si>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</si>
  <si>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</si>
  <si>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</si>
  <si>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</si>
  <si>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</si>
  <si>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</si>
  <si>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</si>
  <si>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</si>
  <si>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</si>
  <si>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</si>
  <si>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</si>
  <si>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</si>
  <si>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</si>
  <si>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</si>
  <si>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</si>
  <si>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</si>
  <si>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</si>
  <si>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</si>
  <si>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</si>
  <si>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</si>
  <si>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</si>
  <si>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</si>
  <si>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</si>
  <si>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</si>
  <si>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</si>
  <si>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</si>
  <si>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</si>
  <si>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</si>
  <si>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</si>
  <si>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</si>
  <si>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</si>
  <si>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</si>
  <si>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</si>
  <si>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</si>
  <si>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</si>
  <si>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</si>
  <si>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</si>
  <si>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</si>
  <si>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</si>
  <si>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</si>
  <si>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</si>
  <si>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</si>
  <si>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</si>
  <si>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</si>
  <si>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</si>
  <si>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</si>
  <si>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</si>
  <si>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</si>
  <si>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</si>
  <si>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</si>
  <si>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</si>
  <si>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</si>
  <si>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</si>
  <si>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</si>
  <si>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</si>
  <si>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</si>
  <si>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</si>
  <si>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</si>
  <si>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</si>
  <si>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</si>
  <si>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</si>
  <si>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</si>
  <si>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</si>
  <si>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</si>
  <si>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</si>
  <si>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</si>
  <si>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</si>
  <si>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</si>
  <si>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</si>
  <si>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</si>
  <si>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</si>
  <si>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</si>
  <si>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</si>
  <si>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</si>
  <si>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</si>
  <si>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</si>
  <si>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</si>
  <si>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</si>
  <si>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</si>
  <si>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</si>
  <si>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</si>
  <si>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</si>
  <si>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</si>
  <si>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</si>
  <si>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</si>
  <si>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</si>
  <si>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</si>
  <si>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</si>
  <si>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</si>
  <si>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</si>
  <si>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</si>
  <si>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</si>
  <si>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</si>
  <si>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</si>
  <si>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</si>
  <si>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</si>
  <si>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</si>
  <si>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</si>
  <si>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</si>
  <si>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</si>
  <si>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</si>
  <si>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</si>
  <si>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</si>
  <si>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</si>
  <si>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</si>
  <si>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</si>
  <si>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</si>
  <si>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</si>
  <si>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</si>
  <si>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</si>
  <si>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</si>
  <si>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</si>
  <si>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</si>
  <si>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</si>
  <si>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</si>
  <si>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</si>
  <si>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</si>
  <si>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</si>
  <si>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</si>
  <si>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</si>
  <si>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</si>
  <si>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</si>
  <si>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</si>
  <si>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</si>
  <si>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</si>
  <si>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</si>
  <si>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</si>
  <si>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</si>
  <si>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</si>
  <si>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</si>
  <si>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</si>
  <si>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</si>
  <si>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</si>
  <si>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</si>
  <si>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</si>
  <si>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</si>
  <si>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</si>
  <si>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</si>
  <si>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</si>
  <si>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</si>
  <si>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</si>
  <si>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</si>
  <si>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</si>
  <si>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</si>
  <si>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</si>
  <si>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</si>
  <si>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</si>
  <si>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</si>
  <si>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</si>
  <si>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</si>
  <si>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</si>
  <si>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</si>
  <si>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</si>
  <si>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</si>
  <si>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</si>
  <si>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</si>
  <si>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</si>
  <si>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</si>
  <si>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</si>
  <si>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</si>
  <si>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</si>
  <si>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</si>
  <si>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</si>
  <si>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</si>
  <si>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</si>
  <si>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</si>
  <si>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</si>
  <si>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</si>
  <si>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</si>
  <si>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</si>
  <si>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</si>
  <si>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</si>
  <si>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</si>
  <si>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</si>
  <si>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</si>
  <si>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</si>
  <si>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</si>
  <si>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</si>
  <si>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</si>
  <si>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</si>
  <si>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</si>
  <si>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</si>
  <si>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</si>
  <si>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</si>
  <si>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</si>
  <si>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</si>
  <si>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</si>
  <si>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</si>
  <si>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</si>
  <si>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</si>
  <si>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</si>
  <si>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</si>
  <si>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</si>
  <si>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</si>
  <si>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</si>
  <si>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</si>
  <si>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</si>
  <si>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</si>
  <si>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</si>
  <si>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</si>
  <si>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</si>
  <si>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</si>
  <si>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</si>
  <si>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</si>
  <si>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</si>
  <si>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</si>
  <si>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</si>
  <si>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</si>
  <si>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</si>
  <si>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</si>
  <si>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</si>
  <si>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</si>
  <si>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</si>
  <si>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</si>
  <si>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</si>
  <si>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</si>
  <si>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</si>
  <si>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</si>
  <si>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</si>
  <si>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</si>
  <si>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</si>
  <si>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</si>
  <si>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</si>
  <si>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</si>
  <si>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</si>
  <si>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</si>
  <si>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</si>
  <si>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</si>
  <si>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</si>
  <si>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</si>
  <si>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</si>
  <si>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</si>
  <si>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</si>
  <si>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</si>
  <si>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</si>
  <si>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</si>
  <si>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</si>
  <si>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</si>
  <si>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</si>
  <si>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</si>
  <si>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</si>
  <si>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</si>
  <si>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</si>
  <si>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</si>
  <si>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</si>
  <si>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</si>
  <si>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</si>
  <si>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</si>
  <si>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</si>
  <si>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</si>
  <si>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</si>
  <si>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</si>
  <si>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</si>
  <si>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</si>
  <si>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</si>
  <si>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</si>
  <si>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</si>
  <si>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</si>
  <si>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</si>
  <si>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</si>
  <si>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</si>
  <si>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</si>
  <si>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</si>
  <si>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</si>
  <si>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</si>
  <si>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</si>
  <si>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</si>
  <si>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</si>
  <si>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</si>
  <si>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</si>
  <si>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</si>
  <si>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</si>
  <si>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</si>
  <si>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</si>
  <si>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</si>
  <si>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</si>
  <si>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</si>
  <si>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</si>
  <si>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</si>
  <si>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</si>
  <si>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</si>
  <si>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</si>
  <si>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</si>
  <si>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</si>
  <si>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</si>
  <si>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</si>
  <si>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</si>
  <si>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</si>
  <si>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</si>
  <si>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</si>
  <si>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</si>
  <si>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</si>
  <si>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</si>
  <si>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</si>
  <si>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</si>
  <si>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</si>
  <si>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</si>
  <si>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</si>
  <si>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</si>
  <si>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</si>
  <si>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</si>
  <si>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</si>
  <si>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</si>
  <si>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</si>
  <si>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</si>
  <si>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</si>
  <si>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</si>
  <si>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</si>
  <si>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</si>
  <si>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</si>
  <si>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</si>
  <si>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</si>
  <si>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</si>
  <si>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</si>
  <si>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</si>
  <si>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</si>
  <si>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</si>
  <si>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</si>
  <si>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</si>
  <si>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</si>
  <si>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</si>
  <si>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</si>
  <si>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</si>
  <si>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</si>
  <si>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</si>
  <si>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</si>
  <si>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</si>
  <si>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</si>
  <si>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</si>
  <si>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</si>
  <si>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</si>
  <si>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</si>
  <si>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</si>
  <si>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</si>
  <si>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</si>
  <si>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</si>
  <si>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</si>
  <si>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</si>
  <si>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</si>
  <si>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</si>
  <si>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</si>
  <si>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</si>
  <si>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</si>
  <si>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</si>
  <si>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</si>
  <si>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</si>
  <si>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</si>
  <si>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</si>
  <si>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</si>
  <si>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</si>
  <si>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</si>
  <si>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</si>
  <si>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</si>
  <si>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</si>
  <si>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</si>
  <si>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</si>
  <si>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</si>
  <si>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</si>
  <si>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</si>
  <si>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</si>
  <si>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</si>
  <si>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</si>
  <si>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</si>
  <si>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</si>
  <si>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</si>
  <si>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</si>
  <si>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</si>
  <si>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</si>
  <si>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</si>
  <si>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</si>
  <si>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</si>
  <si>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</si>
  <si>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</si>
  <si>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</si>
  <si>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</si>
  <si>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</si>
  <si>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</si>
  <si>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</si>
  <si>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</si>
  <si>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</si>
  <si>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</si>
  <si>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</si>
  <si>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</si>
  <si>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</si>
  <si>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</si>
  <si>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</si>
  <si>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</si>
  <si>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</si>
  <si>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</si>
  <si>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</si>
  <si>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</si>
  <si>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</si>
  <si>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</si>
  <si>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</si>
  <si>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</si>
  <si>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</si>
  <si>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</si>
  <si>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</si>
  <si>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</si>
  <si>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</si>
  <si>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</si>
  <si>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</si>
  <si>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</si>
  <si>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</si>
  <si>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</si>
  <si>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</si>
  <si>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</si>
  <si>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</si>
  <si>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</si>
  <si>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</si>
  <si>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</si>
  <si>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</si>
  <si>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</si>
  <si>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</si>
  <si>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</si>
  <si>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</si>
  <si>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</si>
  <si>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</si>
  <si>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</si>
  <si>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</si>
  <si>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</si>
  <si>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</si>
  <si>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</si>
  <si>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</si>
  <si>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</si>
  <si>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</si>
  <si>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</si>
  <si>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</si>
  <si>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</si>
  <si>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</si>
  <si>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</si>
  <si>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</si>
  <si>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</si>
  <si>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</si>
  <si>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</si>
  <si>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</si>
  <si>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</si>
  <si>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</si>
  <si>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</si>
  <si>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</si>
  <si>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</si>
  <si>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</si>
  <si>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</si>
  <si>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</si>
  <si>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</si>
  <si>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</si>
  <si>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</si>
  <si>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</si>
  <si>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</si>
  <si>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</si>
  <si>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</si>
  <si>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</si>
  <si>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</si>
  <si>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</si>
  <si>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</si>
  <si>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</si>
  <si>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</si>
  <si>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</si>
  <si>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</si>
  <si>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</si>
  <si>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</si>
  <si>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</si>
  <si>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</si>
  <si>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</si>
  <si>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</si>
  <si>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</si>
  <si>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</si>
  <si>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</si>
  <si>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</si>
  <si>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</si>
  <si>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</si>
  <si>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</si>
  <si>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</si>
  <si>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</si>
  <si>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</si>
  <si>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</si>
  <si>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</si>
  <si>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</si>
  <si>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</si>
  <si>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</si>
  <si>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</si>
  <si>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</si>
  <si>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</si>
  <si>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</si>
  <si>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</si>
  <si>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</si>
  <si>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</si>
  <si>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</si>
  <si>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</si>
  <si>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</si>
  <si>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</si>
  <si>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</si>
  <si>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</si>
  <si>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</si>
  <si>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</si>
  <si>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</si>
  <si>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</si>
  <si>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</si>
  <si>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</si>
  <si>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</si>
  <si>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</si>
  <si>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</si>
  <si>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</si>
  <si>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</si>
  <si>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</si>
  <si>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</si>
  <si>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</si>
  <si>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</si>
  <si>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</si>
  <si>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</si>
  <si>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</si>
  <si>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</si>
  <si>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</si>
  <si>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</si>
  <si>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</si>
  <si>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</si>
  <si>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</si>
  <si>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</si>
  <si>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</si>
  <si>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</si>
  <si>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</si>
  <si>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</si>
  <si>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</si>
  <si>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</si>
  <si>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</si>
  <si>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</si>
  <si>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</si>
  <si>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</si>
  <si>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</si>
  <si>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</si>
  <si>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</si>
  <si>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</si>
  <si>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</si>
  <si>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</si>
  <si>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</si>
  <si>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</si>
  <si>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</si>
  <si>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</si>
  <si>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</si>
  <si>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</si>
  <si>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</si>
  <si>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</si>
  <si>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</si>
  <si>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</si>
  <si>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</si>
  <si>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</si>
  <si>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</si>
  <si>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</si>
  <si>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</si>
  <si>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</si>
  <si>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</si>
  <si>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</si>
  <si>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</si>
  <si>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</si>
  <si>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</si>
  <si>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</si>
  <si>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</si>
  <si>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</si>
  <si>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</si>
  <si>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</si>
  <si>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</si>
  <si>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</si>
  <si>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</si>
  <si>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</si>
  <si>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</si>
  <si>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</si>
  <si>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</si>
  <si>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</si>
  <si>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</si>
  <si>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</si>
  <si>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</si>
  <si>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</si>
  <si>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</si>
  <si>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</si>
  <si>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</si>
  <si>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</si>
  <si>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</si>
  <si>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</si>
  <si>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</si>
  <si>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</si>
  <si>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</si>
  <si>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</si>
  <si>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</si>
  <si>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</si>
  <si>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</si>
  <si>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</si>
  <si>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</si>
  <si>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</si>
  <si>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</si>
  <si>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</si>
  <si>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</si>
  <si>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</si>
  <si>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</si>
  <si>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</si>
  <si>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</si>
  <si>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</si>
  <si>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</si>
  <si>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</si>
  <si>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</si>
  <si>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</si>
  <si>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</si>
  <si>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</si>
  <si>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</si>
  <si>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</si>
  <si>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</si>
  <si>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</si>
  <si>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</si>
  <si>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</si>
  <si>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</si>
  <si>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</si>
  <si>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</si>
  <si>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</si>
  <si>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</si>
  <si>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</si>
  <si>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</si>
  <si>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</si>
  <si>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</si>
  <si>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</si>
  <si>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</si>
  <si>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</si>
  <si>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</si>
  <si>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</si>
  <si>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</si>
  <si>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</si>
  <si>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</si>
  <si>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</si>
  <si>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</si>
  <si>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</si>
  <si>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</si>
  <si>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</si>
  <si>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</si>
  <si>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</si>
  <si>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</si>
  <si>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</si>
  <si>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</si>
  <si>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</si>
  <si>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</si>
  <si>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</si>
  <si>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</si>
  <si>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</si>
  <si>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</si>
  <si>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</si>
  <si>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</si>
  <si>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</si>
  <si>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</si>
  <si>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</si>
  <si>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</si>
  <si>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</si>
  <si>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</si>
  <si>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</si>
  <si>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</si>
  <si>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</si>
  <si>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</si>
  <si>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</si>
  <si>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</si>
  <si>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</si>
  <si>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</si>
  <si>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</si>
  <si>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</si>
  <si>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</si>
  <si>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</si>
  <si>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</si>
  <si>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</si>
  <si>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</si>
  <si>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</si>
  <si>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</si>
  <si>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</si>
  <si>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</si>
  <si>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</si>
  <si>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</si>
  <si>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</si>
  <si>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</si>
  <si>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</si>
  <si>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</si>
  <si>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</si>
  <si>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</si>
  <si>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</si>
  <si>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</si>
  <si>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</si>
  <si>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</si>
  <si>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</si>
  <si>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</si>
  <si>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</si>
  <si>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</si>
  <si>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</si>
  <si>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</si>
  <si>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</si>
  <si>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</si>
  <si>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</si>
  <si>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</si>
  <si>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</si>
  <si>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</si>
  <si>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</si>
  <si>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</si>
  <si>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</si>
  <si>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</si>
  <si>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</si>
  <si>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</si>
  <si>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</si>
  <si>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</si>
  <si>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</si>
  <si>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</si>
  <si>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</si>
  <si>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</si>
  <si>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</si>
  <si>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</si>
  <si>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</si>
  <si>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</si>
  <si>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</si>
  <si>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</si>
  <si>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</si>
  <si>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</si>
  <si>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</si>
  <si>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</si>
  <si>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</si>
  <si>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</si>
  <si>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</si>
  <si>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</si>
  <si>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</si>
  <si>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</si>
  <si>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</si>
  <si>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</si>
  <si>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</si>
  <si>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</si>
  <si>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</si>
  <si>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</si>
  <si>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</si>
  <si>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</si>
  <si>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</si>
  <si>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</si>
  <si>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</si>
  <si>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</si>
  <si>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</si>
  <si>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</si>
  <si>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</si>
  <si>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</si>
  <si>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</si>
  <si>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</si>
  <si>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</si>
  <si>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</si>
  <si>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</si>
  <si>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</si>
  <si>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</si>
  <si>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</si>
  <si>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</si>
  <si>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</si>
  <si>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</si>
  <si>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</si>
  <si>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</si>
  <si>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</si>
  <si>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</si>
  <si>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</si>
  <si>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</si>
  <si>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</si>
  <si>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</si>
  <si>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</si>
  <si>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</si>
  <si>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</si>
  <si>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</si>
  <si>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</si>
  <si>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</si>
  <si>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</si>
  <si>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</si>
  <si>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</si>
  <si>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</si>
  <si>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</si>
  <si>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</si>
  <si>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</si>
  <si>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</si>
  <si>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</si>
  <si>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</si>
  <si>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</si>
  <si>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</si>
  <si>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</si>
  <si>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</si>
  <si>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</si>
  <si>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</si>
  <si>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</si>
  <si>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</si>
  <si>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</si>
  <si>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</si>
  <si>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</si>
  <si>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</si>
  <si>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</si>
  <si>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</si>
  <si>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</si>
  <si>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</si>
  <si>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</si>
  <si>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</si>
  <si>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</si>
  <si>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</si>
  <si>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</si>
  <si>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</si>
  <si>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</si>
  <si>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</si>
  <si>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</si>
  <si>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</si>
  <si>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</si>
  <si>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</si>
  <si>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</si>
  <si>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</si>
  <si>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</si>
  <si>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</si>
  <si>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</si>
  <si>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</si>
  <si>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</si>
  <si>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</si>
  <si>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</si>
  <si>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</si>
  <si>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</si>
  <si>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</si>
  <si>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</si>
  <si>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</si>
  <si>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</si>
  <si>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</si>
  <si>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</si>
  <si>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</si>
  <si>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</si>
  <si>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</si>
  <si>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</si>
  <si>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</si>
  <si>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</si>
  <si>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</si>
  <si>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</si>
  <si>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</si>
  <si>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</si>
  <si>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</si>
  <si>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</si>
  <si>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</si>
  <si>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</si>
  <si>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</si>
  <si>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</si>
  <si>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</si>
  <si>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</si>
  <si>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</si>
  <si>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</si>
  <si>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</si>
  <si>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</si>
  <si>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</si>
  <si>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</si>
  <si>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</si>
  <si>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</si>
  <si>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</si>
  <si>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</si>
  <si>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</si>
  <si>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</si>
  <si>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</si>
  <si>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</si>
  <si>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</si>
  <si>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</si>
  <si>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</si>
  <si>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</si>
  <si>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</si>
  <si>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</si>
  <si>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</si>
  <si>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</si>
  <si>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</si>
  <si>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</si>
  <si>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</si>
  <si>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</si>
  <si>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</si>
  <si>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</si>
  <si>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</si>
  <si>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</si>
  <si>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</si>
  <si>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</si>
  <si>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</si>
  <si>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</si>
  <si>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</si>
  <si>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</si>
  <si>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</si>
  <si>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</si>
  <si>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</si>
  <si>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</si>
  <si>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</si>
  <si>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</si>
  <si>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</si>
  <si>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</si>
  <si>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</si>
  <si>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</si>
  <si>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</si>
  <si>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</si>
  <si>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</si>
  <si>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</si>
  <si>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</si>
  <si>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</si>
  <si>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</si>
  <si>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</si>
  <si>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</si>
  <si>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</si>
  <si>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</si>
  <si>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</si>
  <si>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</si>
  <si>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</si>
  <si>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</si>
  <si>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</si>
  <si>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</si>
  <si>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</si>
  <si>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</si>
  <si>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</si>
  <si>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</si>
  <si>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</si>
  <si>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</si>
  <si>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</si>
  <si>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</si>
  <si>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</si>
  <si>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</si>
  <si>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</si>
  <si>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</si>
  <si>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</si>
  <si>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</si>
  <si>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</si>
  <si>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</si>
  <si>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</si>
  <si>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</si>
  <si>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</si>
  <si>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</si>
  <si>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</si>
  <si>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</si>
  <si>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</si>
  <si>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</si>
  <si>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</si>
  <si>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</si>
  <si>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</si>
  <si>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</si>
  <si>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</si>
  <si>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</si>
  <si>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</si>
  <si>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</si>
  <si>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</si>
  <si>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</si>
  <si>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</si>
  <si>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</si>
  <si>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</si>
  <si>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</si>
  <si>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</si>
  <si>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</si>
  <si>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</si>
  <si>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</si>
  <si>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</si>
  <si>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</si>
  <si>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</si>
  <si>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</si>
  <si>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</si>
  <si>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</si>
  <si>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</si>
  <si>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</si>
  <si>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</si>
  <si>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</si>
  <si>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</si>
  <si>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</si>
  <si>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</si>
  <si>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</si>
  <si>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</si>
  <si>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</si>
  <si>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</si>
  <si>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</si>
  <si>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</si>
  <si>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</si>
  <si>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</si>
  <si>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</si>
  <si>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</si>
  <si>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</si>
  <si>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</si>
  <si>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</si>
  <si>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</si>
  <si>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</si>
  <si>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</si>
  <si>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</si>
  <si>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</si>
  <si>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</si>
  <si>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</si>
  <si>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</si>
  <si>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</si>
  <si>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</si>
  <si>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</si>
  <si>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</si>
  <si>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</si>
  <si>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</si>
  <si>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</si>
  <si>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</si>
  <si>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</si>
  <si>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</si>
  <si>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</si>
  <si>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</si>
  <si>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</si>
  <si>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</si>
  <si>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</si>
  <si>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</si>
  <si>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</si>
  <si>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</si>
  <si>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</si>
  <si>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</si>
  <si>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</si>
  <si>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</si>
  <si>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</si>
  <si>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</si>
  <si>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</si>
  <si>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</si>
  <si>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</si>
  <si>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</si>
  <si>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</si>
  <si>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</si>
  <si>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</si>
  <si>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</si>
  <si>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</si>
  <si>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</si>
  <si>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</si>
  <si>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</si>
  <si>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</si>
  <si>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</si>
  <si>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</si>
  <si>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</si>
  <si>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</si>
  <si>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</si>
  <si>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</si>
  <si>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</si>
  <si>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</si>
  <si>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</si>
  <si>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</si>
  <si>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</si>
  <si>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</si>
  <si>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</si>
  <si>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</si>
  <si>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</si>
  <si>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</si>
  <si>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</si>
  <si>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</si>
  <si>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</si>
  <si>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</si>
  <si>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</si>
  <si>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</si>
  <si>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</si>
  <si>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</si>
  <si>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</si>
  <si>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</si>
  <si>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</si>
  <si>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</si>
  <si>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</si>
  <si>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</si>
  <si>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</si>
  <si>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</si>
  <si>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</si>
  <si>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</si>
  <si>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</si>
  <si>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</si>
  <si>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</si>
  <si>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</si>
  <si>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</si>
  <si>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</si>
  <si>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</si>
  <si>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</si>
  <si>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</si>
  <si>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</si>
  <si>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</si>
  <si>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</si>
  <si>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</si>
  <si>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</si>
  <si>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</si>
  <si>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</si>
  <si>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</si>
  <si>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</si>
  <si>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</si>
  <si>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</si>
  <si>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</si>
  <si>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</si>
  <si>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</si>
  <si>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</si>
  <si>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</si>
  <si>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</si>
  <si>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</si>
  <si>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</si>
  <si>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</si>
  <si>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</si>
  <si>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</si>
  <si>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</si>
  <si>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</si>
  <si>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</si>
  <si>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</si>
  <si>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</si>
  <si>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</si>
  <si>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</si>
  <si>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</si>
  <si>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</si>
  <si>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</si>
  <si>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</si>
  <si>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</si>
  <si>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</si>
  <si>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</si>
  <si>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</si>
  <si>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</si>
  <si>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</si>
  <si>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</si>
  <si>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</si>
  <si>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</si>
  <si>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</si>
  <si>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</si>
  <si>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</si>
  <si>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</si>
  <si>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</si>
  <si>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</si>
  <si>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</si>
  <si>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</si>
  <si>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</si>
  <si>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</si>
  <si>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</si>
  <si>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</si>
  <si>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</si>
  <si>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</si>
  <si>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</si>
  <si>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</si>
  <si>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</si>
  <si>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</si>
  <si>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</si>
  <si>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</si>
  <si>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</si>
  <si>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</si>
  <si>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</si>
  <si>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</si>
  <si>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</si>
  <si>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</si>
  <si>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</si>
  <si>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</si>
  <si>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</si>
  <si>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</si>
  <si>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</si>
  <si>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</si>
  <si>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</si>
  <si>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</si>
  <si>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</si>
  <si>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</si>
  <si>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</si>
  <si>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</si>
  <si>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</si>
  <si>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</si>
  <si>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</si>
  <si>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</si>
  <si>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</si>
  <si>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</si>
  <si>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</si>
  <si>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</si>
  <si>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</si>
  <si>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</si>
  <si>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</si>
  <si>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</si>
  <si>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</si>
  <si>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</si>
  <si>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</si>
  <si>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</si>
  <si>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</si>
  <si>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</si>
  <si>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</si>
  <si>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</si>
  <si>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</si>
  <si>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</si>
  <si>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</si>
  <si>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</si>
  <si>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</si>
  <si>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</si>
  <si>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</si>
  <si>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</si>
  <si>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</si>
  <si>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</si>
  <si>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</si>
  <si>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</si>
  <si>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</si>
  <si>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</si>
  <si>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</si>
  <si>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</si>
  <si>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</si>
  <si>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</si>
  <si>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</si>
  <si>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</si>
  <si>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</si>
  <si>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</si>
  <si>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</si>
  <si>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</si>
  <si>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</si>
  <si>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</si>
  <si>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</si>
  <si>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</si>
  <si>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</si>
  <si>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</si>
  <si>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</si>
  <si>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</si>
  <si>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</si>
  <si>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</si>
  <si>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</si>
  <si>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</si>
  <si>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</si>
  <si>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</si>
  <si>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</si>
  <si>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</si>
  <si>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</si>
  <si>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</si>
  <si>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</si>
  <si>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</si>
  <si>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</si>
  <si>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</si>
  <si>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</si>
  <si>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</si>
  <si>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</si>
  <si>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</si>
  <si>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</si>
  <si>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</si>
  <si>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</si>
  <si>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</si>
  <si>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</si>
  <si>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</si>
  <si>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</si>
  <si>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</si>
  <si>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</si>
  <si>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</si>
  <si>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</si>
  <si>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</si>
  <si>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</si>
  <si>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</si>
  <si>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</si>
  <si>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</si>
  <si>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</si>
  <si>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</si>
  <si>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</si>
  <si>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</si>
  <si>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</si>
  <si>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</si>
  <si>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</si>
  <si>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</si>
  <si>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</si>
  <si>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</si>
  <si>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</si>
  <si>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</si>
  <si>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</si>
  <si>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</si>
  <si>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</si>
  <si>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</si>
  <si>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</si>
  <si>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</si>
  <si>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</si>
  <si>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</si>
  <si>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</si>
  <si>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</si>
  <si>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</si>
  <si>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</si>
  <si>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</si>
  <si>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</si>
  <si>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</si>
  <si>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</si>
  <si>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</si>
  <si>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</si>
  <si>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</si>
  <si>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</si>
  <si>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</si>
  <si>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</si>
  <si>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</si>
  <si>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</si>
  <si>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</si>
  <si>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</si>
  <si>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</si>
  <si>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</si>
  <si>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</si>
  <si>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</si>
  <si>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</si>
  <si>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</si>
  <si>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</si>
  <si>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</si>
  <si>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</si>
  <si>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</si>
  <si>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</si>
  <si>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</si>
  <si>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</si>
  <si>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</si>
  <si>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</si>
  <si>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</si>
  <si>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</si>
  <si>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</si>
  <si>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</si>
  <si>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</si>
  <si>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</si>
  <si>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</si>
  <si>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</si>
  <si>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</si>
  <si>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</si>
  <si>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</si>
  <si>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</si>
  <si>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</si>
  <si>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</si>
  <si>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</si>
  <si>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</si>
  <si>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</si>
  <si>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</si>
  <si>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</si>
  <si>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</si>
  <si>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</si>
  <si>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</si>
  <si>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</si>
  <si>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</si>
  <si>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</si>
  <si>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</si>
  <si>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</si>
  <si>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</si>
  <si>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</si>
  <si>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</si>
  <si>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</si>
  <si>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</si>
  <si>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</si>
  <si>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</si>
  <si>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</si>
  <si>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</si>
  <si>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</si>
  <si>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</si>
  <si>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</si>
  <si>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</si>
  <si>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</si>
  <si>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</si>
  <si>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</si>
  <si>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</si>
  <si>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</si>
  <si>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</si>
  <si>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</si>
  <si>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</si>
  <si>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</si>
  <si>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</si>
  <si>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</si>
  <si>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</si>
  <si>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</si>
  <si>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</si>
  <si>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</si>
  <si>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</si>
  <si>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</si>
  <si>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</si>
  <si>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</si>
  <si>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</si>
  <si>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</si>
  <si>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</si>
  <si>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</si>
  <si>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</si>
  <si>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</si>
  <si>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</si>
  <si>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</si>
  <si>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</si>
  <si>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</si>
  <si>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</si>
  <si>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</si>
  <si>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</si>
  <si>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</si>
  <si>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</si>
  <si>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</si>
  <si>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</si>
  <si>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</si>
  <si>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</si>
  <si>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</si>
  <si>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</si>
  <si>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</si>
  <si>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</si>
  <si>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</si>
  <si>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</si>
  <si>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</si>
  <si>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</si>
  <si>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</si>
  <si>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</si>
  <si>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</si>
  <si>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</si>
  <si>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</si>
  <si>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</si>
  <si>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</si>
  <si>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</si>
  <si>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</si>
  <si>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</si>
  <si>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</si>
  <si>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</si>
  <si>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</si>
  <si>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</si>
  <si>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</si>
  <si>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</si>
  <si>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</si>
  <si>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</si>
  <si>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</si>
  <si>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</si>
  <si>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</si>
  <si>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</si>
  <si>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</si>
  <si>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</si>
  <si>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</si>
  <si>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</si>
  <si>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</si>
  <si>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</si>
  <si>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</si>
  <si>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</si>
  <si>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</si>
  <si>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</si>
  <si>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</si>
  <si>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</si>
  <si>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</si>
  <si>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</si>
  <si>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</si>
  <si>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</si>
  <si>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</si>
  <si>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</si>
  <si>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</si>
  <si>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</si>
  <si>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</si>
  <si>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</si>
  <si>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</si>
  <si>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</si>
  <si>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</si>
  <si>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</si>
  <si>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</si>
  <si>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</si>
  <si>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</si>
  <si>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</si>
  <si>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</si>
  <si>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</si>
  <si>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</si>
  <si>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</si>
  <si>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</si>
  <si>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</si>
  <si>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</si>
  <si>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</si>
  <si>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</si>
  <si>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</si>
  <si>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</si>
  <si>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</si>
  <si>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</si>
  <si>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</si>
  <si>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</si>
  <si>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</si>
  <si>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</si>
  <si>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</si>
  <si>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</si>
  <si>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</si>
  <si>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</si>
  <si>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</si>
  <si>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</si>
  <si>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</si>
  <si>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</si>
  <si>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</si>
  <si>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</si>
  <si>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</si>
  <si>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</si>
  <si>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</si>
  <si>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</si>
  <si>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</si>
  <si>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</si>
  <si>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</si>
  <si>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</si>
  <si>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</si>
  <si>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</si>
  <si>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</si>
  <si>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</si>
  <si>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</si>
  <si>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</si>
  <si>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</si>
  <si>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</si>
  <si>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</si>
  <si>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</si>
  <si>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</si>
  <si>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</si>
  <si>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</si>
  <si>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</si>
  <si>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</si>
  <si>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</si>
  <si>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</si>
  <si>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</si>
  <si>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</si>
  <si>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</si>
  <si>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</si>
  <si>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</si>
  <si>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</si>
  <si>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</si>
  <si>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</si>
  <si>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</si>
  <si>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</si>
  <si>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</si>
  <si>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</si>
  <si>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</si>
  <si>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</si>
  <si>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</si>
  <si>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</si>
  <si>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</si>
  <si>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</si>
  <si>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</si>
  <si>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</si>
  <si>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</si>
  <si>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</si>
  <si>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</si>
  <si>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</si>
  <si>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</si>
  <si>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</si>
  <si>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</si>
  <si>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</si>
  <si>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</si>
  <si>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</si>
  <si>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</si>
  <si>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</si>
  <si>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</si>
  <si>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</si>
  <si>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</si>
  <si>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</si>
  <si>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</si>
  <si>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</si>
  <si>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</si>
  <si>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</si>
  <si>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</si>
  <si>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</si>
  <si>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</si>
  <si>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</si>
  <si>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</si>
  <si>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</si>
  <si>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</si>
  <si>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</si>
  <si>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</si>
  <si>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</si>
  <si>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</si>
  <si>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</si>
  <si>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</si>
  <si>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</si>
  <si>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</si>
  <si>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</si>
  <si>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</si>
  <si>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</si>
  <si>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</si>
  <si>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</si>
  <si>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</si>
  <si>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</si>
  <si>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</si>
  <si>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</si>
  <si>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</si>
  <si>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</si>
  <si>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</si>
  <si>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</si>
  <si>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</si>
  <si>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</si>
  <si>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</si>
  <si>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</si>
  <si>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</si>
  <si>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</si>
  <si>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</si>
  <si>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</si>
  <si>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</si>
  <si>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</si>
  <si>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</si>
  <si>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</si>
  <si>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</si>
  <si>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</si>
  <si>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</si>
  <si>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</si>
  <si>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</si>
  <si>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</si>
  <si>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</si>
  <si>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</si>
  <si>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</si>
  <si>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</si>
  <si>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</si>
  <si>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</si>
  <si>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</si>
  <si>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</si>
  <si>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</si>
  <si>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</si>
  <si>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</si>
  <si>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</si>
  <si>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</si>
  <si>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</si>
  <si>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</si>
  <si>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</si>
  <si>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</si>
  <si>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</si>
  <si>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</si>
  <si>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</si>
  <si>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</si>
  <si>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</si>
  <si>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</si>
  <si>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</si>
  <si>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</si>
  <si>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</si>
  <si>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</si>
  <si>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</si>
  <si>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</si>
  <si>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</si>
  <si>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</si>
  <si>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</si>
  <si>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</si>
  <si>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</si>
  <si>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</si>
  <si>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</si>
  <si>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</si>
  <si>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</si>
  <si>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</si>
  <si>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</si>
  <si>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</si>
  <si>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</si>
  <si>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</si>
  <si>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</si>
  <si>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</si>
  <si>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</si>
  <si>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</si>
  <si>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</si>
  <si>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</si>
  <si>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</si>
  <si>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</si>
  <si>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</si>
  <si>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</si>
  <si>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</si>
  <si>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</si>
  <si>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</si>
  <si>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</si>
  <si>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</si>
  <si>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</si>
  <si>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</si>
  <si>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</si>
  <si>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</si>
  <si>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</si>
  <si>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</si>
  <si>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</si>
  <si>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</si>
  <si>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</si>
  <si>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</si>
  <si>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</si>
  <si>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</si>
  <si>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</si>
  <si>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</si>
  <si>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</si>
  <si>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</si>
  <si>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</si>
  <si>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</si>
  <si>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</si>
  <si>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</si>
  <si>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</si>
  <si>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</si>
  <si>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</si>
  <si>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</si>
  <si>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</si>
  <si>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</si>
  <si>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</si>
  <si>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</si>
  <si>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</si>
  <si>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</si>
  <si>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</si>
  <si>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</si>
  <si>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</si>
  <si>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</si>
  <si>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</si>
  <si>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</si>
  <si>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</si>
  <si>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</si>
  <si>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</si>
  <si>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</si>
  <si>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</si>
  <si>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</si>
  <si>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</si>
  <si>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</si>
  <si>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</si>
  <si>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</si>
  <si>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</si>
  <si>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</si>
  <si>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</si>
  <si>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</si>
  <si>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</si>
  <si>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</si>
  <si>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</si>
  <si>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</si>
  <si>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</si>
  <si>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</si>
  <si>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</si>
  <si>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</si>
  <si>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</si>
  <si>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</si>
  <si>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</si>
  <si>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</si>
  <si>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</si>
  <si>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</si>
  <si>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</si>
  <si>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</si>
  <si>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</si>
  <si>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</si>
  <si>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</si>
  <si>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</si>
  <si>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</si>
  <si>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</si>
  <si>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</si>
  <si>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</si>
  <si>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</si>
  <si>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</si>
  <si>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</si>
  <si>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</si>
  <si>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</si>
  <si>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</si>
  <si>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</si>
  <si>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</si>
  <si>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</si>
  <si>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</si>
  <si>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</si>
  <si>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</si>
  <si>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</si>
  <si>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</si>
  <si>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</si>
  <si>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</si>
  <si>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</si>
  <si>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</si>
  <si>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</si>
  <si>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</si>
  <si>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</si>
  <si>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</si>
  <si>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</si>
  <si>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</si>
  <si>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</si>
  <si>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</si>
  <si>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</si>
  <si>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</si>
  <si>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</si>
  <si>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</si>
  <si>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</si>
  <si>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</si>
  <si>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</si>
  <si>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</si>
  <si>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</si>
  <si>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</si>
  <si>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</si>
  <si>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</si>
  <si>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</si>
  <si>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</si>
  <si>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</si>
  <si>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</si>
  <si>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</si>
  <si>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</si>
  <si>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</si>
  <si>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</si>
  <si>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</si>
  <si>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</si>
  <si>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</si>
  <si>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</si>
  <si>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</si>
  <si>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</si>
  <si>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</si>
  <si>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</si>
  <si>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</si>
  <si>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</si>
  <si>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</si>
  <si>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</si>
  <si>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</si>
  <si>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</si>
  <si>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</si>
  <si>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</si>
  <si>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</si>
  <si>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</si>
  <si>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</si>
  <si>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</si>
  <si>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</si>
  <si>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</si>
  <si>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</si>
  <si>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</si>
  <si>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</si>
  <si>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</si>
  <si>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</si>
  <si>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</si>
  <si>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</si>
  <si>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</si>
  <si>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</si>
  <si>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</si>
  <si>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</si>
  <si>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</si>
  <si>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</si>
  <si>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</si>
  <si>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</si>
  <si>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</si>
  <si>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</si>
  <si>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</si>
  <si>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</si>
  <si>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</si>
  <si>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</si>
  <si>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</si>
  <si>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</si>
  <si>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</si>
  <si>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</si>
  <si>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</si>
  <si>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</si>
  <si>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</si>
  <si>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</si>
  <si>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</si>
  <si>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</si>
  <si>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</si>
  <si>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</si>
  <si>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</si>
  <si>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</si>
  <si>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</si>
  <si>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</si>
  <si>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</si>
  <si>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</si>
  <si>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</si>
  <si>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</si>
  <si>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</si>
  <si>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</si>
  <si>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</si>
  <si>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</si>
  <si>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</si>
  <si>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</si>
  <si>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</si>
  <si>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</si>
  <si>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</si>
  <si>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</si>
  <si>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</si>
  <si>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</si>
  <si>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</si>
  <si>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</si>
  <si>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</si>
  <si>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</si>
  <si>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</si>
  <si>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</si>
  <si>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</si>
  <si>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</si>
  <si>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</si>
  <si>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</si>
  <si>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</si>
  <si>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</si>
  <si>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</si>
  <si>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</si>
  <si>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</si>
  <si>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</si>
  <si>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</si>
  <si>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</si>
  <si>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</si>
  <si>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</si>
  <si>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</si>
  <si>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</si>
  <si>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</si>
  <si>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</si>
  <si>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</si>
  <si>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</si>
  <si>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</si>
  <si>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</si>
  <si>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</si>
  <si>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</si>
  <si>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</si>
  <si>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</si>
  <si>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</si>
  <si>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</si>
  <si>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</si>
  <si>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</si>
  <si>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</si>
  <si>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</si>
  <si>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</si>
  <si>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</si>
  <si>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</si>
  <si>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</si>
  <si>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</si>
  <si>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</si>
  <si>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</si>
  <si>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</si>
  <si>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</si>
  <si>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</si>
  <si>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</si>
  <si>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</si>
  <si>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</si>
  <si>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</si>
  <si>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</si>
  <si>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</si>
  <si>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</si>
  <si>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</si>
  <si>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</si>
  <si>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</si>
  <si>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</si>
  <si>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</si>
  <si>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</si>
  <si>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</si>
  <si>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</si>
  <si>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</si>
  <si>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</si>
  <si>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</si>
  <si>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</si>
  <si>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</si>
  <si>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</si>
  <si>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</si>
  <si>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</si>
  <si>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</si>
  <si>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</si>
  <si>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</si>
  <si>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</si>
  <si>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</si>
  <si>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</si>
  <si>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</si>
  <si>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</si>
  <si>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</si>
  <si>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</si>
  <si>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</si>
  <si>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</si>
  <si>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</si>
  <si>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</si>
  <si>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</si>
  <si>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</si>
  <si>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</si>
  <si>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</si>
  <si>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</si>
  <si>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</si>
  <si>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</si>
  <si>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</si>
  <si>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</si>
  <si>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</si>
  <si>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</si>
  <si>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</si>
  <si>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</si>
  <si>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</si>
  <si>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</si>
  <si>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</si>
  <si>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</si>
  <si>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</si>
  <si>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</si>
  <si>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</si>
  <si>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</si>
  <si>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</si>
  <si>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</si>
  <si>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</si>
  <si>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</si>
  <si>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</si>
  <si>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</si>
  <si>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</si>
  <si>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</si>
  <si>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</si>
  <si>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</si>
  <si>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</si>
  <si>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</si>
  <si>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</si>
  <si>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</si>
  <si>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</si>
  <si>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</si>
  <si>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</si>
  <si>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</si>
  <si>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</si>
  <si>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</si>
  <si>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</si>
  <si>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</si>
  <si>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</si>
  <si>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</si>
  <si>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</si>
  <si>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</si>
  <si>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</si>
  <si>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</si>
  <si>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</si>
  <si>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</si>
  <si>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</si>
  <si>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</si>
  <si>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</si>
  <si>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</si>
  <si>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</si>
  <si>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</si>
  <si>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</si>
  <si>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</si>
  <si>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</si>
  <si>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</si>
  <si>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</si>
  <si>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</si>
  <si>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</si>
  <si>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</si>
  <si>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</si>
  <si>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</si>
  <si>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</si>
  <si>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</si>
  <si>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</si>
  <si>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</si>
  <si>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</si>
  <si>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</si>
  <si>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</si>
  <si>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</si>
  <si>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</si>
  <si>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</si>
  <si>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</si>
  <si>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</si>
  <si>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</si>
  <si>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</si>
  <si>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</si>
  <si>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</si>
  <si>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</si>
  <si>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</si>
  <si>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</si>
  <si>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</si>
  <si>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</si>
  <si>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</si>
  <si>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</si>
  <si>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</si>
  <si>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</si>
  <si>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</si>
  <si>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</si>
  <si>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</si>
  <si>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</si>
  <si>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</si>
  <si>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</si>
  <si>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</si>
  <si>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</si>
  <si>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</si>
  <si>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</si>
  <si>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</si>
  <si>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</si>
  <si>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</si>
  <si>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</si>
  <si>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</si>
  <si>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</si>
  <si>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</si>
  <si>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</si>
  <si>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</si>
  <si>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</si>
  <si>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</si>
  <si>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</si>
  <si>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</si>
  <si>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</si>
  <si>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</si>
  <si>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</si>
  <si>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</si>
  <si>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</si>
  <si>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</si>
  <si>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</si>
  <si>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</si>
  <si>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</si>
  <si>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</si>
  <si>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</si>
  <si>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</si>
  <si>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</si>
  <si>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</si>
  <si>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</si>
  <si>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</si>
  <si>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</si>
  <si>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</si>
  <si>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</si>
  <si>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</si>
  <si>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</si>
  <si>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</si>
  <si>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</si>
  <si>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</si>
  <si>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</si>
  <si>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</si>
  <si>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</si>
  <si>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</si>
  <si>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</si>
  <si>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</si>
  <si>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</si>
  <si>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</si>
  <si>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</si>
  <si>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</si>
  <si>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</si>
  <si>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</si>
  <si>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</si>
  <si>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</si>
  <si>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</si>
  <si>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</si>
  <si>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</si>
  <si>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</si>
  <si>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</si>
  <si>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</si>
  <si>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</si>
  <si>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</si>
  <si>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</si>
  <si>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</si>
  <si>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</si>
  <si>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</si>
  <si>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</si>
  <si>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</si>
  <si>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</si>
  <si>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</si>
  <si>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</si>
  <si>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</si>
  <si>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</si>
  <si>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</si>
  <si>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</si>
  <si>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</si>
  <si>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</si>
  <si>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</si>
  <si>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</si>
  <si>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</si>
  <si>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</si>
  <si>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</si>
  <si>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</si>
  <si>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</si>
  <si>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</si>
  <si>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</si>
  <si>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</si>
  <si>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</si>
  <si>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</si>
  <si>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</si>
  <si>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</si>
  <si>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</si>
  <si>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</si>
  <si>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</si>
  <si>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</si>
  <si>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</si>
  <si>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</si>
  <si>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</si>
  <si>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</si>
  <si>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</si>
  <si>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</si>
  <si>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</si>
  <si>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</si>
  <si>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</si>
  <si>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</si>
  <si>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</si>
  <si>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</si>
  <si>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</si>
  <si>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</si>
  <si>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</si>
  <si>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</si>
  <si>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</si>
  <si>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</si>
  <si>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</si>
  <si>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</si>
  <si>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</si>
  <si>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</si>
  <si>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</si>
  <si>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</si>
  <si>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</si>
  <si>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</si>
  <si>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</si>
  <si>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</si>
  <si>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</si>
  <si>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</si>
  <si>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</si>
  <si>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</si>
  <si>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</si>
  <si>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</si>
  <si>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</si>
  <si>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</si>
  <si>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</si>
  <si>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</si>
  <si>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</si>
  <si>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</si>
  <si>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</si>
  <si>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</si>
  <si>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</si>
  <si>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</si>
  <si>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</si>
  <si>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</si>
  <si>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</si>
  <si>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</si>
  <si>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</si>
  <si>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</si>
  <si>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</si>
  <si>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</si>
  <si>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</si>
  <si>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</si>
  <si>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</si>
  <si>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</si>
  <si>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</si>
  <si>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</si>
  <si>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</si>
  <si>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</si>
  <si>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</si>
  <si>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</si>
  <si>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</si>
  <si>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</si>
  <si>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</si>
  <si>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</si>
  <si>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</si>
  <si>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</si>
  <si>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</si>
  <si>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</si>
  <si>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</si>
  <si>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</si>
  <si>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</si>
  <si>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</si>
  <si>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</si>
  <si>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</si>
  <si>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</si>
  <si>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</si>
  <si>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</si>
  <si>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</si>
  <si>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</si>
  <si>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</si>
  <si>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</si>
  <si>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</si>
  <si>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</si>
  <si>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</si>
  <si>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</si>
  <si>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</si>
  <si>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</si>
  <si>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</si>
  <si>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</si>
  <si>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</si>
  <si>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</si>
  <si>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</si>
  <si>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</si>
  <si>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</si>
  <si>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</si>
  <si>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</si>
  <si>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</si>
  <si>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</si>
  <si>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</si>
  <si>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</si>
  <si>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</si>
  <si>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</si>
  <si>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</si>
  <si>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</si>
  <si>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</si>
  <si>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</si>
  <si>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</si>
  <si>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</si>
  <si>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</si>
  <si>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</si>
  <si>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</si>
  <si>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</si>
  <si>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</si>
  <si>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</si>
  <si>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</si>
  <si>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</si>
  <si>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</si>
  <si>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</si>
  <si>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</si>
  <si>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</si>
  <si>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</si>
  <si>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</si>
  <si>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</si>
  <si>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</si>
  <si>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</si>
  <si>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</si>
  <si>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</si>
  <si>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</si>
  <si>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</si>
  <si>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</si>
  <si>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</si>
  <si>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</si>
  <si>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</si>
  <si>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</si>
  <si>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</si>
  <si>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</si>
  <si>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</si>
  <si>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</si>
  <si>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</si>
  <si>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</si>
  <si>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</si>
  <si>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</si>
  <si>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</si>
  <si>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</si>
  <si>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</si>
  <si>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</si>
  <si>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</si>
  <si>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</si>
  <si>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</si>
  <si>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</si>
  <si>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</si>
  <si>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</si>
  <si>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</si>
  <si>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</si>
  <si>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</si>
  <si>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</si>
  <si>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</si>
  <si>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</si>
  <si>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</si>
  <si>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</si>
  <si>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</si>
  <si>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</si>
  <si>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</si>
  <si>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</si>
  <si>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</si>
  <si>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</si>
  <si>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</si>
  <si>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</si>
  <si>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</si>
  <si>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</si>
  <si>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</si>
  <si>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</si>
  <si>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</si>
  <si>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</si>
  <si>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</si>
  <si>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</si>
  <si>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</si>
  <si>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</si>
  <si>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</si>
  <si>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</si>
  <si>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</si>
  <si>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</si>
  <si>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</si>
  <si>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</si>
  <si>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</si>
  <si>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</si>
  <si>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</si>
  <si>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</si>
  <si>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</si>
  <si>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</si>
  <si>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</si>
  <si>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</si>
  <si>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</si>
  <si>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</si>
  <si>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</si>
  <si>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</si>
  <si>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</si>
  <si>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</si>
  <si>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</si>
  <si>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</si>
  <si>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</si>
  <si>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</si>
  <si>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</si>
  <si>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</si>
  <si>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</si>
  <si>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</si>
  <si>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</si>
  <si>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</si>
  <si>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</si>
  <si>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</si>
  <si>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</si>
  <si>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</si>
  <si>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</si>
  <si>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</si>
  <si>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</si>
  <si>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</si>
  <si>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</si>
  <si>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</si>
  <si>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</si>
  <si>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</si>
  <si>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</si>
  <si>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</si>
  <si>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</si>
  <si>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</si>
  <si>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</si>
  <si>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</si>
  <si>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</si>
  <si>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</si>
  <si>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</si>
  <si>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</si>
  <si>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</si>
  <si>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</si>
  <si>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</si>
  <si>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</si>
  <si>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</si>
  <si>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</si>
  <si>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</si>
  <si>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</si>
  <si>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</si>
  <si>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</si>
  <si>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</si>
  <si>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</si>
  <si>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</si>
  <si>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</si>
  <si>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</si>
  <si>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</si>
  <si>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</si>
  <si>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</si>
  <si>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</si>
  <si>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</si>
  <si>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</si>
  <si>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</si>
  <si>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</si>
  <si>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</si>
  <si>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</si>
  <si>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</si>
  <si>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</si>
  <si>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</si>
  <si>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</si>
  <si>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</si>
  <si>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</si>
  <si>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</si>
  <si>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</si>
  <si>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</si>
  <si>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</si>
  <si>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</si>
  <si>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</si>
  <si>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</si>
  <si>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</si>
  <si>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</si>
  <si>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</si>
  <si>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</si>
  <si>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</si>
  <si>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</si>
  <si>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</si>
  <si>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</si>
  <si>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</si>
  <si>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</si>
  <si>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</si>
  <si>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</si>
  <si>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</si>
  <si>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</si>
  <si>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</si>
  <si>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</si>
  <si>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</si>
  <si>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</si>
  <si>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</si>
  <si>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</si>
  <si>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</si>
  <si>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</si>
  <si>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</si>
  <si>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</si>
  <si>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</si>
  <si>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</si>
  <si>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</si>
  <si>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</si>
  <si>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</si>
  <si>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</si>
  <si>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</si>
  <si>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</si>
  <si>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</si>
  <si>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</si>
  <si>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</si>
  <si>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</si>
  <si>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</si>
  <si>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</si>
  <si>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</si>
  <si>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</si>
  <si>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</si>
  <si>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</si>
  <si>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</si>
  <si>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</si>
  <si>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</si>
  <si>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</si>
  <si>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</si>
  <si>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</si>
  <si>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</si>
  <si>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</si>
  <si>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</si>
  <si>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</si>
  <si>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</si>
  <si>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</si>
  <si>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</si>
  <si>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</si>
  <si>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</si>
  <si>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</si>
  <si>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</si>
  <si>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</si>
  <si>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</si>
  <si>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</si>
  <si>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</si>
  <si>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</si>
  <si>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</si>
  <si>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</si>
  <si>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</si>
  <si>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</si>
  <si>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</si>
  <si>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</si>
  <si>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</si>
  <si>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</si>
  <si>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</si>
  <si>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</si>
  <si>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</si>
  <si>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</si>
  <si>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</si>
  <si>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</si>
  <si>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</si>
  <si>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</si>
  <si>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</si>
  <si>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</si>
  <si>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</si>
  <si>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</si>
  <si>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</si>
  <si>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</si>
  <si>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</si>
  <si>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</si>
  <si>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</si>
  <si>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</si>
  <si>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</si>
  <si>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</si>
  <si>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</si>
  <si>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</si>
  <si>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</si>
  <si>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</si>
  <si>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</si>
  <si>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</si>
  <si>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</si>
  <si>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</si>
  <si>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</si>
  <si>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</si>
  <si>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</si>
  <si>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</si>
  <si>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</si>
  <si>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</si>
  <si>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</si>
  <si>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</si>
  <si>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</si>
  <si>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</si>
  <si>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</si>
  <si>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</si>
  <si>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</si>
  <si>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</si>
  <si>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</si>
  <si>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</si>
  <si>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</si>
  <si>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</si>
  <si>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</si>
  <si>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</si>
  <si>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</si>
  <si>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</si>
  <si>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</si>
  <si>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</si>
  <si>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</si>
  <si>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</si>
  <si>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</si>
  <si>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</si>
  <si>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</si>
  <si>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</si>
  <si>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</si>
  <si>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</si>
  <si>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</si>
  <si>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</si>
  <si>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</si>
  <si>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</si>
  <si>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</si>
  <si>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</si>
  <si>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</si>
  <si>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</si>
  <si>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</si>
  <si>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</si>
  <si>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</si>
  <si>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</si>
  <si>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</si>
  <si>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</si>
  <si>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</si>
  <si>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</si>
  <si>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</si>
  <si>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</si>
  <si>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</si>
  <si>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</si>
  <si>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</si>
  <si>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</si>
  <si>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</si>
  <si>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</si>
  <si>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</si>
  <si>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</si>
  <si>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</si>
  <si>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</si>
  <si>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</si>
  <si>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</si>
  <si>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</si>
  <si>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</si>
  <si>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</si>
  <si>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</si>
  <si>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</si>
  <si>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</si>
  <si>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</si>
  <si>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</si>
  <si>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</si>
  <si>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</si>
  <si>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</si>
  <si>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</si>
  <si>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</si>
  <si>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</si>
  <si>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</si>
  <si>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</si>
  <si>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</si>
  <si>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</si>
  <si>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</si>
  <si>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</si>
  <si>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</si>
  <si>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</si>
  <si>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</si>
  <si>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</si>
  <si>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</si>
  <si>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</si>
  <si>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</si>
  <si>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</si>
  <si>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</si>
  <si>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</si>
  <si>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</si>
  <si>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</si>
  <si>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</si>
  <si>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</si>
  <si>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</si>
  <si>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</si>
  <si>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</si>
  <si>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</si>
  <si>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</si>
  <si>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</si>
  <si>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</si>
  <si>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</si>
  <si>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</si>
  <si>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</si>
  <si>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</si>
  <si>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</si>
  <si>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</si>
  <si>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</si>
  <si>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</si>
  <si>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</si>
  <si>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</si>
  <si>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</si>
  <si>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</si>
  <si>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</si>
  <si>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</si>
  <si>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</si>
  <si>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</si>
  <si>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</si>
  <si>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</si>
  <si>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</si>
  <si>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</si>
  <si>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</si>
  <si>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</si>
  <si>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</si>
  <si>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</si>
  <si>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</si>
  <si>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</si>
  <si>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</si>
  <si>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</si>
  <si>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</si>
  <si>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</si>
  <si>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</si>
  <si>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</si>
  <si>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</si>
  <si>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</si>
  <si>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</si>
  <si>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</si>
  <si>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</si>
  <si>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</si>
  <si>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</si>
  <si>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</si>
  <si>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</si>
  <si>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</si>
  <si>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</si>
  <si>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</si>
  <si>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</si>
  <si>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</si>
  <si>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</si>
  <si>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</si>
  <si>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</si>
  <si>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</si>
  <si>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</si>
  <si>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</si>
  <si>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</si>
  <si>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</si>
  <si>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</si>
  <si>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</si>
  <si>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</si>
  <si>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</si>
  <si>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</si>
  <si>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</si>
  <si>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</si>
  <si>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</si>
  <si>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</si>
  <si>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</si>
  <si>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</si>
  <si>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</si>
  <si>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</si>
  <si>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</si>
  <si>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</si>
  <si>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</si>
  <si>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</si>
  <si>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</si>
  <si>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</si>
  <si>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</si>
  <si>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</si>
  <si>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</si>
  <si>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</si>
  <si>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</si>
  <si>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</si>
  <si>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</si>
  <si>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</si>
  <si>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</si>
  <si>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</si>
  <si>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</si>
  <si>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</si>
  <si>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</si>
  <si>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</si>
  <si>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</si>
  <si>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</si>
  <si>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</si>
  <si>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</si>
  <si>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</si>
  <si>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</si>
  <si>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</si>
  <si>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</si>
  <si>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</si>
  <si>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</si>
  <si>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</si>
  <si>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</si>
  <si>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</si>
  <si>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</si>
  <si>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</si>
  <si>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</si>
  <si>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</si>
  <si>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</si>
  <si>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</si>
  <si>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</si>
  <si>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</si>
  <si>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</si>
  <si>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</si>
  <si>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</si>
  <si>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</si>
  <si>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</si>
  <si>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</si>
  <si>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</si>
  <si>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</si>
  <si>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</si>
  <si>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</si>
  <si>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</si>
  <si>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</si>
  <si>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</si>
  <si>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</si>
  <si>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</si>
  <si>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</si>
  <si>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</si>
  <si>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</si>
  <si>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</si>
  <si>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</si>
  <si>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</si>
  <si>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</si>
  <si>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</si>
  <si>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</si>
  <si>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</si>
  <si>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</si>
  <si>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</si>
  <si>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</si>
  <si>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</si>
  <si>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</si>
  <si>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</si>
  <si>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</si>
  <si>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</si>
  <si>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</si>
  <si>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</si>
  <si>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</si>
  <si>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</si>
  <si>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</si>
  <si>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</si>
  <si>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</si>
  <si>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</si>
  <si>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</si>
  <si>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</si>
  <si>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</si>
  <si>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</si>
  <si>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</si>
  <si>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</si>
  <si>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</si>
  <si>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</si>
  <si>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</si>
  <si>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</si>
  <si>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</si>
  <si>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</si>
  <si>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</si>
  <si>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</si>
  <si>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</si>
  <si>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</si>
  <si>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</si>
  <si>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</si>
  <si>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</si>
  <si>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</si>
  <si>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</si>
  <si>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</si>
  <si>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</si>
  <si>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</si>
  <si>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</si>
  <si>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</si>
  <si>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</si>
  <si>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</si>
  <si>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</si>
  <si>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</si>
  <si>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</si>
  <si>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</si>
  <si>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</si>
  <si>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</si>
  <si>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</si>
  <si>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</si>
  <si>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</si>
  <si>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</si>
  <si>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</si>
  <si>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</si>
  <si>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</si>
  <si>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</si>
  <si>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</si>
  <si>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</si>
  <si>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</si>
  <si>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</si>
  <si>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</si>
  <si>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</si>
  <si>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</si>
  <si>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</si>
  <si>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</si>
  <si>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</si>
  <si>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</si>
  <si>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</si>
  <si>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</si>
  <si>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</si>
  <si>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</si>
  <si>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</si>
  <si>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</si>
  <si>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</si>
  <si>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</si>
  <si>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</si>
  <si>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</si>
  <si>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</si>
  <si>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</si>
  <si>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</si>
  <si>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</si>
  <si>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</si>
  <si>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</si>
  <si>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</si>
  <si>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</si>
  <si>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</si>
  <si>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</si>
  <si>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</si>
  <si>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</si>
  <si>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</si>
  <si>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</si>
  <si>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</si>
  <si>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</si>
  <si>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</si>
  <si>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</si>
  <si>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</si>
  <si>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</si>
  <si>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</si>
  <si>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</si>
  <si>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</si>
  <si>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</si>
  <si>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</si>
  <si>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</si>
  <si>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</si>
  <si>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</si>
  <si>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</si>
  <si>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</si>
  <si>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</si>
  <si>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</si>
  <si>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</si>
  <si>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</si>
  <si>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</si>
  <si>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</si>
  <si>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</si>
  <si>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</si>
  <si>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</si>
  <si>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</si>
  <si>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</si>
  <si>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</si>
  <si>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</si>
  <si>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</si>
  <si>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</si>
  <si>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</si>
  <si>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</si>
  <si>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</si>
  <si>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</si>
  <si>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</si>
  <si>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</si>
  <si>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</si>
  <si>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</si>
  <si>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</si>
  <si>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</si>
  <si>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</si>
  <si>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</si>
  <si>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</si>
  <si>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</si>
  <si>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</si>
  <si>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</si>
  <si>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</si>
  <si>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</si>
  <si>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</si>
  <si>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</si>
  <si>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</si>
  <si>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</si>
  <si>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</si>
  <si>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</si>
  <si>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</si>
  <si>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</si>
  <si>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</si>
  <si>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</si>
  <si>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</si>
  <si>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</si>
  <si>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</si>
  <si>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</si>
  <si>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</si>
  <si>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</si>
  <si>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</si>
  <si>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</si>
  <si>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</si>
  <si>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</si>
  <si>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</si>
  <si>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</si>
  <si>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</si>
  <si>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</si>
  <si>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</si>
  <si>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</si>
  <si>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</si>
  <si>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</si>
  <si>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</si>
  <si>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</si>
  <si>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</si>
  <si>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</si>
  <si>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</si>
  <si>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</si>
  <si>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</si>
  <si>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</si>
  <si>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</si>
  <si>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</si>
  <si>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</si>
  <si>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</si>
  <si>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</si>
  <si>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</si>
  <si>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</si>
  <si>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</si>
  <si>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</si>
  <si>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</si>
  <si>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</si>
  <si>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</si>
  <si>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</si>
  <si>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</si>
  <si>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</si>
  <si>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</si>
  <si>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</si>
  <si>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</si>
  <si>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</si>
  <si>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</si>
  <si>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</si>
  <si>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</si>
  <si>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</si>
  <si>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</si>
  <si>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</si>
  <si>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</si>
  <si>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</si>
  <si>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</si>
  <si>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</si>
  <si>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</si>
  <si>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</si>
  <si>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</si>
  <si>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</si>
  <si>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</si>
  <si>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</si>
  <si>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</si>
  <si>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</si>
  <si>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</si>
  <si>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</si>
  <si>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</si>
  <si>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</si>
  <si>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</si>
  <si>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</si>
  <si>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</si>
  <si>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</si>
  <si>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</si>
  <si>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</si>
  <si>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</si>
  <si>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</si>
  <si>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</si>
  <si>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</si>
  <si>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</si>
  <si>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</si>
  <si>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</si>
  <si>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</si>
  <si>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</si>
  <si>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</si>
  <si>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</si>
  <si>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</si>
  <si>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</si>
  <si>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</si>
  <si>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</si>
  <si>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</si>
  <si>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</si>
  <si>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</si>
  <si>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</si>
  <si>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</si>
  <si>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</si>
  <si>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</si>
  <si>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</si>
  <si>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</si>
  <si>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</si>
  <si>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</si>
  <si>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</si>
  <si>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</si>
  <si>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</si>
  <si>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</si>
  <si>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</si>
  <si>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</si>
  <si>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</si>
  <si>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</si>
  <si>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</si>
  <si>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</si>
  <si>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</si>
  <si>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</si>
  <si>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</si>
  <si>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</si>
  <si>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</si>
  <si>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</si>
  <si>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</si>
  <si>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</si>
  <si>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</si>
  <si>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</si>
  <si>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</si>
  <si>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</si>
  <si>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</si>
  <si>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</si>
  <si>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</si>
  <si>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</si>
  <si>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</si>
  <si>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</si>
  <si>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</si>
  <si>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</si>
  <si>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</si>
  <si>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</si>
  <si>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</si>
  <si>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</si>
  <si>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</si>
  <si>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</si>
  <si>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</si>
  <si>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</si>
  <si>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</si>
  <si>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</si>
  <si>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</si>
  <si>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</si>
  <si>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</si>
  <si>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</si>
  <si>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</si>
  <si>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</si>
  <si>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</si>
  <si>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</si>
  <si>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</si>
  <si>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</si>
  <si>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</si>
  <si>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</si>
  <si>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</si>
  <si>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</si>
  <si>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</si>
  <si>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</si>
  <si>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</si>
  <si>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</si>
  <si>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</si>
  <si>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</si>
  <si>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</si>
  <si>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</si>
  <si>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</si>
  <si>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</si>
  <si>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</si>
  <si>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</si>
  <si>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</si>
  <si>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</si>
  <si>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</si>
  <si>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</si>
  <si>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</si>
  <si>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</si>
  <si>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</si>
  <si>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</si>
  <si>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</si>
  <si>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</si>
  <si>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</si>
  <si>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</si>
  <si>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</si>
  <si>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</si>
  <si>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</si>
  <si>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</si>
  <si>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</si>
  <si>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</si>
  <si>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</si>
  <si>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</si>
  <si>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</si>
  <si>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</si>
  <si>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</si>
  <si>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</si>
  <si>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</si>
  <si>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</si>
  <si>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</si>
  <si>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</si>
  <si>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</si>
  <si>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</si>
  <si>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</si>
  <si>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</si>
  <si>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</si>
  <si>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</si>
  <si>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</si>
  <si>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</si>
  <si>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</si>
  <si>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</si>
  <si>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</si>
  <si>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</si>
  <si>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</si>
  <si>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</si>
  <si>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</si>
  <si>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</si>
  <si>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</si>
  <si>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</si>
  <si>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</si>
  <si>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</si>
  <si>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</si>
  <si>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</si>
  <si>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</si>
  <si>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</si>
  <si>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</si>
  <si>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</si>
  <si>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</si>
  <si>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</si>
  <si>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</si>
  <si>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</si>
  <si>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</si>
  <si>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</si>
  <si>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</si>
  <si>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</si>
  <si>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</si>
  <si>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</si>
  <si>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</si>
  <si>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</si>
  <si>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</si>
  <si>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</si>
  <si>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</si>
  <si>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</si>
  <si>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</si>
  <si>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</si>
  <si>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</si>
  <si>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</si>
  <si>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</si>
  <si>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</si>
  <si>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</si>
  <si>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</si>
  <si>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</si>
  <si>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</si>
  <si>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</si>
  <si>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</si>
  <si>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</si>
  <si>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</si>
  <si>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</si>
  <si>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</si>
  <si>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</si>
  <si>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</si>
  <si>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</si>
  <si>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</si>
  <si>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</si>
  <si>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</si>
  <si>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</si>
  <si>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</si>
  <si>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</si>
  <si>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</si>
  <si>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</si>
  <si>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</si>
  <si>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</si>
  <si>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</si>
  <si>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</si>
  <si>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</si>
  <si>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</si>
  <si>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</si>
  <si>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</si>
  <si>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</si>
  <si>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</si>
  <si>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</si>
  <si>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</si>
  <si>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</si>
  <si>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</si>
  <si>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</si>
  <si>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</si>
  <si>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</si>
  <si>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</si>
  <si>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</si>
  <si>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</si>
  <si>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</si>
  <si>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</si>
  <si>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</si>
  <si>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</si>
  <si>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</si>
  <si>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</si>
  <si>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</si>
  <si>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</si>
  <si>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</si>
  <si>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</si>
  <si>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</si>
  <si>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</si>
  <si>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</si>
  <si>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</si>
  <si>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</si>
  <si>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</si>
  <si>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</si>
  <si>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</si>
  <si>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</si>
  <si>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</si>
  <si>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</si>
  <si>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</si>
  <si>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</si>
  <si>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</si>
  <si>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</si>
  <si>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</si>
  <si>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</si>
  <si>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</si>
  <si>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</si>
  <si>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</si>
  <si>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</si>
  <si>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</si>
  <si>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</si>
  <si>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</si>
  <si>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</si>
  <si>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</si>
  <si>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</si>
  <si>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</si>
  <si>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</si>
  <si>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</si>
  <si>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</si>
  <si>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</si>
  <si>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</si>
  <si>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</si>
  <si>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</si>
  <si>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</si>
  <si>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</si>
  <si>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</si>
  <si>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</si>
  <si>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</si>
  <si>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</si>
  <si>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</si>
  <si>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</si>
  <si>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</si>
  <si>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</si>
  <si>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</si>
  <si>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</si>
  <si>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</si>
  <si>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</si>
  <si>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</si>
  <si>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</si>
  <si>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</si>
  <si>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</si>
  <si>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</si>
  <si>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</si>
  <si>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</si>
  <si>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</si>
  <si>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</si>
  <si>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</si>
  <si>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</si>
  <si>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</si>
  <si>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</si>
  <si>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</si>
  <si>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</si>
  <si>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</si>
  <si>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</si>
  <si>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</si>
  <si>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</si>
  <si>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</si>
  <si>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</si>
  <si>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</si>
  <si>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</si>
  <si>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</si>
  <si>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</si>
  <si>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</si>
  <si>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</si>
  <si>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</si>
  <si>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</si>
  <si>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</si>
  <si>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</si>
  <si>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</si>
  <si>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</si>
  <si>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</si>
  <si>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</si>
  <si>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</si>
  <si>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</si>
  <si>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</si>
  <si>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</si>
  <si>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</si>
  <si>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</si>
  <si>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</si>
  <si>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</si>
  <si>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</si>
  <si>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</si>
  <si>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</si>
  <si>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</si>
  <si>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</si>
  <si>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</si>
  <si>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</si>
  <si>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</si>
  <si>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</si>
  <si>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</si>
  <si>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</si>
  <si>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</si>
  <si>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</si>
  <si>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</si>
  <si>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</si>
  <si>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</si>
  <si>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</si>
  <si>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</si>
  <si>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</si>
  <si>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</si>
  <si>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</si>
  <si>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</si>
  <si>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</si>
  <si>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</si>
  <si>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</si>
  <si>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</si>
  <si>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</si>
  <si>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</si>
  <si>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</si>
  <si>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</si>
  <si>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</si>
  <si>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</si>
  <si>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</si>
  <si>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</si>
  <si>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</si>
  <si>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</si>
  <si>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</si>
  <si>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</si>
  <si>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</si>
  <si>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</si>
  <si>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</si>
  <si>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</si>
  <si>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</si>
  <si>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</si>
  <si>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</si>
  <si>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</si>
  <si>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</si>
  <si>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</si>
  <si>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</si>
  <si>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</si>
  <si>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</si>
  <si>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</si>
  <si>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</si>
  <si>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</si>
  <si>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</si>
  <si>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</si>
  <si>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</si>
  <si>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</si>
  <si>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</si>
  <si>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</si>
  <si>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</si>
  <si>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</si>
  <si>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</si>
  <si>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</si>
  <si>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</si>
  <si>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</si>
  <si>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</si>
  <si>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</si>
  <si>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</si>
  <si>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</si>
  <si>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</si>
  <si>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</si>
  <si>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</si>
  <si>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</si>
  <si>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</si>
  <si>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</si>
  <si>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</si>
  <si>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</si>
  <si>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</si>
  <si>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</si>
  <si>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</si>
  <si>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</si>
  <si>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</si>
  <si>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</si>
  <si>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</si>
  <si>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</si>
  <si>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</si>
  <si>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</si>
  <si>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</si>
  <si>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</si>
  <si>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</si>
  <si>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</si>
  <si>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</si>
  <si>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</si>
  <si>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</si>
  <si>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</si>
  <si>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</si>
  <si>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</si>
  <si>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</si>
  <si>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</si>
  <si>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</si>
  <si>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</si>
  <si>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</si>
  <si>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</si>
  <si>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</si>
  <si>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</si>
  <si>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</si>
  <si>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</si>
  <si>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</si>
  <si>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</si>
  <si>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</si>
  <si>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</si>
  <si>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</si>
  <si>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</si>
  <si>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</si>
  <si>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</si>
  <si>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</si>
  <si>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</si>
  <si>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</si>
  <si>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</si>
  <si>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</si>
  <si>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</si>
  <si>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</si>
  <si>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</si>
  <si>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</si>
  <si>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</si>
  <si>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</si>
  <si>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</si>
  <si>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</si>
  <si>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</si>
  <si>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</si>
  <si>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</si>
  <si>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</si>
  <si>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</si>
  <si>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</si>
  <si>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</si>
  <si>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</si>
  <si>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</si>
  <si>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</si>
  <si>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</si>
  <si>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</si>
  <si>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</si>
  <si>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</si>
  <si>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</si>
  <si>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</si>
  <si>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</si>
  <si>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</si>
  <si>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</si>
  <si>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</si>
  <si>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</si>
  <si>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</si>
  <si>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</si>
  <si>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</si>
  <si>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</si>
  <si>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</si>
  <si>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</si>
  <si>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</si>
  <si>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</si>
  <si>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</si>
  <si>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</si>
  <si>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</si>
  <si>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</si>
  <si>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</si>
  <si>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</si>
  <si>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</si>
  <si>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</si>
  <si>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</si>
  <si>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</si>
  <si>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</si>
  <si>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</si>
  <si>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</si>
  <si>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</si>
  <si>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</si>
  <si>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</si>
  <si>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</si>
  <si>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</si>
  <si>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</si>
  <si>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</si>
  <si>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</si>
  <si>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</si>
  <si>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</si>
  <si>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</si>
  <si>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</si>
  <si>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</si>
  <si>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</si>
  <si>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</si>
  <si>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</si>
  <si>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</si>
  <si>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</si>
  <si>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</si>
  <si>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</si>
  <si>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</si>
  <si>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</si>
  <si>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</si>
  <si>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</si>
  <si>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</si>
  <si>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</si>
  <si>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</si>
  <si>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</si>
  <si>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</si>
  <si>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</si>
  <si>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</si>
  <si>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</si>
  <si>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</si>
  <si>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</si>
  <si>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</si>
  <si>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</si>
  <si>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</si>
  <si>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</si>
  <si>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</si>
  <si>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</si>
  <si>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</si>
  <si>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</si>
  <si>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</si>
  <si>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</si>
  <si>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</si>
  <si>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</si>
  <si>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</si>
  <si>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</si>
  <si>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</si>
  <si>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</si>
  <si>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</si>
  <si>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</si>
  <si>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</si>
  <si>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</si>
  <si>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</si>
  <si>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</si>
  <si>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</si>
  <si>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</si>
  <si>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</si>
  <si>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</si>
  <si>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</si>
  <si>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</si>
  <si>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</si>
  <si>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</si>
  <si>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</si>
  <si>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</si>
  <si>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</si>
  <si>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</si>
  <si>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</si>
  <si>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</si>
  <si>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</si>
  <si>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</si>
  <si>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</si>
  <si>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</si>
  <si>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</si>
  <si>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</si>
  <si>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</si>
  <si>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</si>
  <si>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</si>
  <si>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</si>
  <si>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</si>
  <si>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</si>
  <si>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</si>
  <si>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</si>
  <si>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</si>
  <si>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</si>
  <si>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</si>
  <si>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</si>
  <si>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</si>
  <si>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</si>
  <si>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</si>
  <si>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</si>
  <si>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</si>
  <si>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</si>
  <si>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</si>
  <si>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</si>
  <si>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</si>
  <si>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</si>
  <si>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</si>
  <si>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</si>
  <si>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</si>
  <si>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</si>
  <si>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</si>
  <si>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</si>
  <si>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</si>
  <si>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</si>
  <si>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</si>
  <si>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</si>
  <si>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</si>
  <si>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</si>
  <si>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</si>
  <si>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</si>
  <si>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</si>
  <si>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</si>
  <si>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</si>
  <si>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</si>
  <si>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</si>
  <si>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</si>
  <si>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</si>
  <si>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</si>
  <si>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</si>
  <si>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</si>
  <si>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</si>
  <si>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</si>
  <si>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</si>
  <si>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</si>
  <si>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</si>
  <si>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</si>
  <si>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</si>
  <si>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</si>
  <si>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</si>
  <si>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</si>
  <si>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</si>
  <si>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</si>
  <si>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</si>
  <si>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</si>
  <si>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</si>
  <si>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</si>
  <si>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</si>
  <si>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</si>
  <si>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</si>
  <si>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</si>
  <si>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</si>
  <si>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</si>
  <si>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</si>
  <si>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</si>
  <si>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</si>
  <si>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</si>
  <si>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</si>
  <si>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</si>
  <si>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</si>
  <si>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</si>
  <si>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</si>
  <si>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</si>
  <si>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</si>
  <si>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</si>
  <si>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</si>
  <si>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</si>
  <si>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</si>
  <si>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</si>
  <si>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</si>
  <si>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</si>
  <si>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</si>
  <si>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</si>
  <si>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</si>
  <si>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</si>
  <si>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</si>
  <si>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</si>
  <si>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</si>
  <si>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</si>
  <si>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</si>
  <si>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</si>
  <si>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</si>
  <si>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</si>
  <si>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</si>
  <si>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</si>
  <si>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</si>
  <si>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</si>
  <si>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</si>
  <si>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</si>
  <si>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</si>
  <si>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</si>
  <si>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</si>
  <si>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</si>
  <si>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</si>
  <si>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</si>
  <si>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</si>
  <si>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</si>
  <si>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</si>
  <si>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</si>
  <si>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</si>
  <si>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</si>
  <si>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</si>
  <si>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</si>
  <si>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</si>
  <si>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</si>
  <si>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</si>
  <si>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</si>
  <si>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</si>
  <si>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</si>
  <si>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</si>
  <si>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</si>
  <si>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</si>
  <si>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</si>
  <si>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</si>
  <si>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</si>
  <si>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</si>
  <si>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</si>
  <si>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</si>
  <si>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</si>
  <si>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</si>
  <si>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</si>
  <si>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</si>
  <si>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</si>
  <si>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</si>
  <si>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</si>
  <si>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</si>
  <si>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</si>
  <si>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</si>
  <si>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</si>
  <si>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</si>
  <si>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</si>
  <si>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</si>
  <si>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</si>
  <si>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</si>
  <si>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</si>
  <si>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</si>
  <si>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</si>
  <si>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</si>
  <si>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</si>
  <si>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</si>
  <si>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</si>
  <si>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</si>
  <si>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</si>
  <si>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</si>
  <si>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</si>
  <si>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</si>
  <si>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</si>
  <si>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</si>
  <si>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</si>
  <si>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</si>
  <si>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</si>
  <si>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</si>
  <si>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</si>
  <si>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</si>
  <si>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</si>
  <si>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</si>
  <si>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</si>
  <si>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</si>
  <si>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</si>
  <si>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</si>
  <si>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</si>
  <si>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</si>
  <si>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</si>
  <si>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</si>
  <si>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</si>
  <si>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</si>
  <si>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</si>
  <si>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</si>
  <si>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</si>
  <si>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</si>
  <si>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</si>
  <si>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</si>
  <si>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</si>
  <si>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</si>
  <si>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</si>
  <si>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</si>
  <si>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</si>
  <si>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</si>
  <si>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</si>
  <si>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</si>
  <si>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</si>
  <si>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</si>
  <si>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</si>
  <si>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</si>
  <si>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</si>
  <si>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</si>
  <si>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</si>
  <si>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</si>
  <si>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</si>
  <si>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</si>
  <si>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</si>
  <si>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</si>
  <si>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</si>
  <si>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</si>
  <si>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</si>
  <si>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</si>
  <si>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</si>
  <si>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</si>
  <si>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</si>
  <si>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</si>
  <si>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</si>
  <si>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</si>
  <si>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</si>
  <si>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</si>
  <si>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</si>
  <si>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</si>
  <si>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</si>
  <si>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</si>
  <si>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</si>
  <si>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</si>
  <si>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</si>
  <si>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</si>
  <si>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</si>
  <si>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</si>
  <si>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</si>
  <si>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</si>
  <si>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</si>
  <si>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</si>
  <si>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</si>
  <si>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</si>
  <si>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</si>
  <si>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</si>
  <si>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</si>
  <si>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</si>
  <si>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</si>
  <si>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</si>
  <si>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</si>
  <si>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</si>
  <si>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</si>
  <si>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</si>
  <si>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</si>
  <si>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</si>
  <si>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</si>
  <si>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</si>
  <si>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</si>
  <si>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</si>
  <si>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</si>
  <si>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</si>
  <si>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</si>
  <si>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</si>
  <si>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</si>
  <si>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</si>
  <si>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</si>
  <si>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</si>
  <si>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</si>
  <si>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</si>
  <si>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</si>
  <si>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</si>
  <si>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</si>
  <si>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</si>
  <si>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</si>
  <si>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</si>
  <si>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</si>
  <si>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</si>
  <si>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</si>
  <si>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</si>
  <si>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</si>
  <si>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</si>
  <si>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</si>
  <si>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</si>
  <si>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</si>
  <si>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</si>
  <si>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</si>
  <si>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</si>
  <si>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</si>
  <si>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</si>
  <si>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</si>
  <si>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</si>
  <si>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</si>
  <si>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</si>
  <si>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</si>
  <si>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</si>
  <si>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</si>
  <si>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</si>
  <si>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</si>
  <si>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</si>
  <si>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</si>
  <si>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</si>
  <si>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</si>
  <si>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</si>
  <si>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</si>
  <si>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</si>
  <si>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</si>
  <si>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</si>
  <si>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</si>
  <si>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</si>
  <si>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</si>
  <si>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</si>
  <si>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</si>
  <si>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</si>
  <si>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</si>
  <si>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</si>
  <si>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</si>
  <si>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</si>
  <si>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</si>
  <si>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</si>
  <si>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</si>
  <si>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</si>
  <si>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</si>
  <si>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</si>
  <si>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</si>
  <si>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</si>
  <si>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</si>
  <si>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</si>
  <si>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</si>
  <si>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</si>
  <si>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</si>
  <si>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</si>
  <si>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</si>
  <si>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</si>
  <si>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</si>
  <si>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</si>
  <si>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</si>
  <si>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</si>
  <si>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</si>
  <si>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</si>
  <si>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</si>
  <si>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</si>
  <si>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</si>
  <si>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</si>
  <si>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</si>
  <si>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</si>
  <si>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</si>
  <si>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</si>
  <si>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</si>
  <si>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</si>
  <si>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</si>
  <si>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</si>
  <si>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</si>
  <si>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</si>
  <si>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</si>
  <si>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</si>
  <si>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</si>
  <si>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</si>
  <si>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</si>
  <si>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</si>
  <si>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</si>
  <si>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</si>
  <si>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</si>
  <si>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</si>
  <si>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</si>
  <si>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</si>
  <si>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</si>
  <si>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</si>
  <si>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</si>
  <si>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</si>
  <si>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</si>
  <si>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</si>
  <si>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</si>
  <si>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</si>
  <si>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</si>
  <si>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</si>
  <si>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</si>
  <si>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</si>
  <si>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</si>
  <si>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</si>
  <si>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</si>
  <si>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</si>
  <si>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</si>
  <si>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</si>
  <si>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</si>
  <si>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</si>
  <si>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</si>
  <si>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</si>
  <si>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</si>
  <si>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</si>
  <si>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</si>
  <si>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</si>
  <si>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</si>
  <si>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</si>
  <si>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</si>
  <si>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</si>
  <si>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</si>
  <si>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</si>
  <si>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</si>
  <si>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</si>
  <si>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</si>
  <si>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</si>
  <si>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</si>
  <si>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</si>
  <si>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</si>
  <si>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</si>
  <si>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</si>
  <si>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</si>
  <si>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</si>
  <si>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</si>
  <si>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</si>
  <si>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</si>
  <si>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</si>
  <si>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</si>
  <si>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</si>
  <si>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</si>
  <si>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</si>
  <si>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</si>
  <si>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</si>
  <si>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</si>
  <si>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</si>
  <si>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</si>
  <si>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</si>
  <si>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</si>
  <si>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</si>
  <si>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</si>
  <si>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</si>
  <si>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</si>
  <si>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</si>
  <si>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</si>
  <si>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</si>
  <si>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</si>
  <si>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</si>
  <si>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</si>
  <si>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</si>
  <si>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</si>
  <si>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</si>
  <si>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</si>
  <si>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</si>
  <si>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</si>
  <si>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</si>
  <si>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</si>
  <si>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</si>
  <si>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</si>
  <si>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</si>
  <si>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</si>
  <si>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</si>
  <si>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</si>
  <si>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</si>
  <si>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</si>
  <si>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</si>
  <si>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</si>
  <si>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</si>
  <si>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</si>
  <si>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</si>
  <si>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</si>
  <si>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</si>
  <si>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</si>
  <si>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</si>
  <si>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</si>
  <si>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</si>
  <si>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</si>
  <si>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</si>
  <si>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</si>
  <si>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</si>
  <si>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</si>
  <si>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</si>
  <si>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</si>
  <si>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</si>
  <si>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</si>
  <si>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</si>
  <si>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</si>
  <si>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</si>
  <si>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</si>
  <si>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</si>
  <si>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</si>
  <si>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</si>
  <si>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</si>
  <si>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</si>
  <si>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</si>
  <si>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</si>
  <si>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</si>
  <si>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</si>
  <si>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</si>
  <si>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</si>
  <si>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</si>
  <si>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</si>
  <si>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</si>
  <si>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</si>
  <si>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</si>
  <si>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</si>
  <si>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</si>
  <si>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</si>
  <si>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</si>
  <si>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</si>
  <si>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</si>
  <si>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</si>
  <si>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</si>
  <si>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</si>
  <si>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</si>
  <si>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</si>
  <si>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</si>
  <si>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</si>
  <si>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</si>
  <si>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</si>
  <si>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</si>
  <si>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</si>
  <si>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</si>
  <si>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</si>
  <si>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</si>
  <si>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</si>
  <si>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</si>
  <si>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</si>
  <si>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</si>
  <si>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</si>
  <si>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</si>
  <si>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</si>
  <si>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</si>
  <si>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</si>
  <si>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</si>
  <si>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</si>
  <si>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</si>
  <si>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</si>
  <si>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</si>
  <si>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</si>
  <si>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</si>
  <si>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</si>
  <si>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</si>
  <si>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</si>
  <si>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</si>
  <si>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</si>
  <si>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</si>
  <si>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</si>
  <si>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</si>
  <si>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</si>
  <si>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</si>
  <si>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</si>
  <si>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</si>
  <si>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</si>
  <si>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</si>
  <si>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</si>
  <si>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</si>
  <si>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</si>
  <si>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</si>
  <si>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</si>
  <si>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</si>
  <si>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</si>
  <si>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</si>
  <si>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</si>
  <si>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</si>
  <si>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</si>
  <si>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</si>
  <si>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</si>
  <si>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</si>
  <si>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</si>
  <si>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</si>
  <si>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</si>
  <si>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</si>
  <si>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</si>
  <si>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</si>
  <si>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</si>
  <si>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</si>
  <si>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</si>
  <si>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</si>
  <si>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</si>
  <si>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</si>
  <si>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</si>
  <si>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</si>
  <si>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</si>
  <si>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</si>
  <si>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</si>
  <si>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</si>
  <si>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</si>
  <si>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</si>
  <si>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</si>
  <si>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</si>
  <si>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</si>
  <si>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</si>
  <si>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</si>
  <si>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</si>
  <si>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</si>
  <si>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</si>
  <si>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</si>
  <si>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</si>
  <si>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</si>
  <si>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</si>
  <si>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</si>
  <si>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</si>
  <si>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</si>
  <si>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</si>
  <si>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</si>
  <si>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</si>
  <si>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</si>
  <si>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</si>
  <si>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</si>
  <si>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</si>
  <si>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</si>
  <si>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</si>
  <si>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</si>
  <si>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</si>
  <si>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</si>
  <si>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</si>
  <si>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</si>
  <si>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</si>
  <si>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</si>
  <si>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</si>
  <si>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</si>
  <si>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</si>
  <si>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</si>
  <si>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</si>
  <si>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</si>
  <si>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</si>
  <si>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</si>
  <si>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</si>
  <si>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</si>
  <si>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</si>
  <si>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</si>
  <si>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</si>
  <si>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</si>
  <si>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</si>
  <si>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</si>
  <si>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</si>
  <si>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</si>
  <si>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</si>
  <si>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</si>
  <si>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</si>
  <si>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</si>
  <si>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</si>
  <si>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</si>
  <si>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</si>
  <si>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</si>
  <si>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</si>
  <si>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</si>
  <si>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</si>
  <si>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</si>
  <si>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</si>
  <si>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</si>
  <si>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</si>
  <si>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</si>
  <si>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</si>
  <si>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</si>
  <si>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</si>
  <si>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</si>
  <si>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</si>
  <si>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</si>
  <si>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</si>
  <si>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</si>
  <si>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</si>
  <si>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</si>
  <si>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</si>
  <si>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</si>
  <si>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</si>
  <si>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</si>
  <si>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</si>
  <si>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</si>
  <si>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</si>
  <si>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</si>
  <si>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</si>
  <si>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</si>
  <si>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</si>
  <si>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</si>
  <si>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</si>
  <si>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</si>
  <si>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</si>
  <si>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</si>
  <si>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</si>
  <si>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</si>
  <si>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</si>
  <si>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</si>
  <si>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</si>
  <si>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</si>
  <si>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</si>
  <si>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</si>
  <si>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</si>
  <si>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</si>
  <si>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</si>
  <si>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</si>
  <si>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</si>
  <si>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</si>
  <si>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</si>
  <si>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</si>
  <si>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</si>
  <si>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</si>
  <si>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</si>
  <si>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</si>
  <si>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</si>
  <si>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</si>
  <si>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</si>
  <si>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</si>
  <si>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</si>
  <si>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</si>
  <si>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</si>
  <si>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</si>
  <si>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</si>
  <si>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</si>
  <si>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</si>
  <si>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</si>
  <si>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</si>
  <si>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</si>
  <si>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</si>
  <si>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</si>
  <si>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</si>
  <si>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</si>
  <si>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</si>
  <si>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</si>
  <si>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</si>
  <si>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</si>
  <si>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</si>
  <si>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</si>
  <si>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</si>
  <si>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</si>
  <si>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</si>
  <si>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</si>
  <si>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</si>
  <si>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</si>
  <si>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</si>
  <si>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</si>
  <si>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</si>
  <si>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</si>
  <si>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</si>
  <si>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</si>
  <si>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</si>
  <si>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</si>
  <si>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</si>
  <si>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</si>
  <si>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</si>
  <si>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</si>
  <si>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</si>
  <si>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</si>
  <si>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</si>
  <si>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</si>
  <si>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</si>
  <si>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</si>
  <si>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</si>
  <si>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</si>
  <si>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</si>
  <si>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</si>
  <si>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</si>
  <si>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</si>
  <si>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</si>
  <si>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</si>
  <si>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</si>
  <si>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</si>
  <si>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</si>
  <si>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</si>
  <si>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</si>
  <si>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</si>
  <si>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</si>
  <si>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</si>
  <si>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</si>
  <si>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</si>
  <si>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</si>
  <si>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</si>
  <si>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</si>
  <si>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</si>
  <si>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</si>
  <si>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</si>
  <si>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</si>
  <si>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</si>
  <si>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</si>
  <si>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</si>
  <si>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</si>
  <si>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</si>
  <si>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</si>
  <si>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</si>
  <si>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</si>
  <si>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</si>
  <si>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</si>
  <si>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</si>
  <si>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</si>
  <si>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</si>
  <si>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</si>
  <si>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</si>
  <si>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</si>
  <si>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</si>
  <si>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</si>
  <si>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</si>
  <si>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</si>
  <si>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</si>
  <si>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</si>
  <si>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</si>
  <si>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</si>
  <si>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</si>
  <si>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</si>
  <si>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</si>
  <si>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</si>
  <si>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</si>
  <si>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</si>
  <si>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</si>
  <si>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</si>
  <si>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</si>
  <si>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</si>
  <si>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</si>
  <si>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</si>
  <si>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</si>
  <si>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</si>
  <si>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</si>
  <si>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</si>
  <si>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</si>
  <si>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</si>
  <si>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</si>
  <si>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</si>
  <si>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</si>
  <si>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</si>
  <si>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</si>
  <si>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</si>
  <si>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</si>
  <si>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</si>
  <si>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</si>
  <si>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</si>
  <si>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</si>
  <si>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</si>
  <si>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</si>
  <si>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</si>
  <si>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</si>
  <si>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</si>
  <si>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</si>
  <si>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</si>
  <si>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</si>
  <si>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</si>
  <si>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</si>
  <si>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</si>
  <si>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</si>
  <si>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</si>
  <si>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</si>
  <si>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</si>
  <si>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</si>
  <si>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</si>
  <si>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</si>
  <si>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</si>
  <si>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</si>
  <si>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</si>
  <si>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</si>
  <si>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</si>
  <si>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</si>
  <si>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</si>
  <si>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</si>
  <si>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</si>
  <si>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</si>
  <si>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</si>
  <si>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</si>
  <si>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</si>
  <si>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</si>
  <si>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</si>
  <si>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</si>
  <si>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</si>
  <si>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</si>
  <si>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</si>
  <si>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</si>
  <si>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</si>
  <si>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</si>
  <si>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</si>
  <si>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</si>
  <si>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</si>
  <si>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</si>
  <si>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</si>
  <si>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</si>
  <si>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</si>
  <si>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</si>
  <si>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</si>
  <si>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</si>
  <si>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</si>
  <si>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</si>
  <si>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</si>
  <si>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</si>
  <si>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</si>
  <si>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</si>
  <si>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</si>
  <si>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</si>
  <si>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</si>
  <si>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</si>
  <si>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</si>
  <si>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</si>
  <si>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</si>
  <si>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</si>
  <si>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</si>
  <si>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</si>
  <si>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</si>
  <si>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</si>
  <si>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</si>
  <si>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</si>
  <si>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</si>
  <si>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</si>
  <si>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</si>
  <si>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</si>
  <si>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</si>
  <si>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</si>
  <si>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</si>
  <si>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</si>
  <si>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</si>
  <si>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</si>
  <si>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</si>
  <si>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</si>
  <si>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</si>
  <si>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</si>
  <si>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</si>
  <si>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</si>
  <si>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</si>
  <si>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</si>
  <si>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</si>
  <si>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</si>
  <si>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</si>
  <si>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</si>
  <si>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</si>
  <si>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</si>
  <si>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</si>
  <si>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</si>
  <si>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</si>
  <si>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</si>
  <si>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</si>
  <si>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</si>
  <si>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</si>
  <si>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</si>
  <si>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</si>
  <si>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</si>
  <si>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</si>
  <si>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</si>
  <si>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</si>
  <si>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</si>
  <si>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</si>
  <si>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</si>
  <si>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</si>
  <si>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</si>
  <si>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</si>
  <si>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</si>
  <si>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</si>
  <si>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</si>
  <si>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</si>
  <si>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</si>
  <si>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</si>
  <si>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</si>
  <si>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</si>
  <si>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</si>
  <si>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</si>
  <si>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</si>
  <si>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</si>
  <si>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</si>
  <si>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</si>
  <si>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</si>
  <si>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</si>
  <si>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</si>
  <si>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</si>
  <si>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</si>
  <si>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</si>
  <si>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</si>
  <si>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</si>
  <si>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</si>
  <si>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</si>
  <si>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</si>
  <si>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</si>
  <si>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</si>
  <si>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</si>
  <si>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</si>
  <si>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</si>
  <si>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</si>
  <si>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</si>
  <si>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</si>
  <si>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</si>
  <si>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</si>
  <si>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</si>
  <si>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</si>
  <si>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</si>
  <si>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</si>
  <si>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</si>
  <si>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</si>
  <si>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</si>
  <si>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</si>
  <si>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</si>
  <si>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</si>
  <si>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</si>
  <si>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</si>
  <si>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</si>
  <si>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</si>
  <si>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</si>
  <si>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</si>
  <si>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</si>
  <si>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</si>
  <si>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</si>
  <si>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</si>
  <si>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</si>
  <si>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</si>
  <si>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</si>
  <si>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</si>
  <si>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</si>
  <si>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</si>
  <si>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</si>
  <si>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</si>
  <si>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</si>
  <si>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</si>
  <si>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</si>
  <si>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</si>
  <si>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</si>
  <si>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</si>
  <si>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</si>
  <si>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</si>
  <si>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</si>
  <si>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</si>
  <si>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</si>
  <si>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</si>
  <si>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</si>
  <si>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</si>
  <si>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</si>
  <si>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</si>
  <si>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</si>
  <si>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</si>
  <si>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</si>
  <si>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</si>
  <si>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</si>
  <si>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</si>
  <si>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</si>
  <si>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</si>
  <si>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</si>
  <si>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</si>
  <si>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</si>
  <si>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</si>
  <si>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</si>
  <si>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</si>
  <si>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</si>
  <si>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</si>
  <si>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</si>
  <si>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</si>
  <si>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</si>
  <si>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</si>
  <si>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</si>
  <si>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</si>
  <si>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</si>
  <si>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</si>
  <si>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</si>
  <si>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</si>
  <si>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</si>
  <si>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</si>
  <si>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</si>
  <si>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</si>
  <si>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</si>
  <si>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</si>
  <si>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</si>
  <si>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</si>
  <si>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</si>
  <si>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</si>
  <si>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</si>
  <si>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</si>
  <si>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</si>
  <si>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</si>
  <si>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</si>
  <si>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</si>
  <si>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</si>
  <si>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</si>
  <si>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</si>
  <si>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</si>
  <si>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</si>
  <si>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</si>
  <si>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</si>
  <si>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</si>
  <si>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</si>
  <si>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</si>
  <si>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</si>
  <si>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</si>
  <si>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</si>
  <si>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</si>
  <si>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</si>
  <si>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</si>
  <si>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</si>
  <si>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</si>
  <si>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</si>
  <si>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</si>
  <si>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</si>
  <si>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</si>
  <si>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</si>
  <si>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</si>
  <si>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</si>
  <si>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</si>
  <si>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</si>
  <si>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</si>
  <si>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</si>
  <si>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</si>
  <si>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</si>
  <si>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</si>
  <si>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</si>
  <si>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</si>
  <si>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</si>
  <si>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</si>
  <si>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</si>
  <si>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</si>
  <si>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</si>
  <si>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</si>
  <si>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</si>
  <si>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</si>
  <si>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</si>
  <si>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</si>
  <si>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</si>
  <si>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</si>
  <si>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</si>
  <si>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</si>
  <si>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</si>
  <si>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</si>
  <si>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</si>
  <si>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</si>
  <si>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</si>
  <si>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</si>
  <si>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</si>
  <si>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</si>
  <si>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</si>
  <si>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</si>
  <si>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</si>
  <si>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</si>
  <si>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</si>
  <si>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</si>
  <si>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</si>
  <si>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</si>
  <si>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</si>
  <si>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</si>
  <si>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</si>
  <si>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</si>
  <si>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</si>
  <si>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</si>
  <si>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</si>
  <si>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</si>
  <si>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</si>
  <si>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</si>
  <si>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</si>
  <si>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</si>
  <si>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</si>
  <si>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</si>
  <si>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</si>
  <si>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</si>
  <si>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</si>
  <si>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</si>
  <si>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</si>
  <si>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</si>
  <si>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</si>
  <si>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</si>
  <si>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</si>
  <si>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</si>
  <si>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</si>
  <si>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</si>
  <si>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</si>
  <si>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</si>
  <si>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</si>
  <si>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</si>
  <si>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</si>
  <si>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</si>
  <si>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</si>
  <si>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</si>
  <si>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</si>
  <si>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</si>
  <si>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</si>
  <si>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</si>
  <si>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</si>
  <si>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</si>
  <si>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</si>
  <si>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</si>
  <si>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</si>
  <si>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</si>
  <si>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</si>
  <si>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</si>
  <si>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</si>
  <si>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</si>
  <si>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</si>
  <si>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</si>
  <si>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</si>
  <si>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</si>
  <si>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</si>
  <si>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</si>
  <si>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</si>
  <si>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</si>
  <si>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</si>
  <si>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</si>
  <si>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</si>
  <si>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</si>
  <si>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</si>
  <si>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</si>
  <si>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</si>
  <si>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</si>
  <si>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</si>
  <si>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</si>
  <si>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</si>
  <si>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</si>
  <si>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</si>
  <si>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</si>
  <si>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</si>
  <si>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</si>
  <si>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</si>
  <si>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</si>
  <si>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</si>
  <si>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</si>
  <si>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</si>
  <si>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</si>
  <si>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</si>
  <si>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</si>
  <si>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</si>
  <si>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</si>
  <si>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</si>
  <si>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</si>
  <si>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</si>
  <si>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</si>
  <si>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</si>
  <si>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</si>
  <si>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</si>
  <si>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</si>
  <si>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</si>
  <si>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</si>
  <si>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</si>
  <si>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</si>
  <si>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</si>
  <si>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</si>
  <si>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</si>
  <si>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</si>
  <si>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</si>
  <si>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</si>
  <si>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</si>
  <si>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</si>
  <si>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</si>
  <si>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</si>
  <si>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</si>
  <si>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</si>
  <si>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</si>
  <si>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</si>
  <si>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</si>
  <si>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</si>
  <si>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</si>
  <si>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</si>
  <si>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</si>
  <si>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</si>
  <si>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</si>
  <si>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</si>
  <si>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</si>
  <si>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</si>
  <si>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</si>
  <si>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</si>
  <si>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</si>
  <si>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</si>
  <si>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</si>
  <si>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</si>
  <si>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</si>
  <si>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</si>
  <si>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</si>
  <si>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</si>
  <si>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</si>
  <si>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</si>
  <si>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</si>
  <si>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</si>
  <si>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</si>
  <si>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</si>
  <si>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</si>
  <si>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</si>
  <si>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</si>
  <si>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</si>
  <si>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</si>
  <si>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</si>
  <si>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</si>
  <si>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</si>
  <si>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</si>
  <si>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</si>
  <si>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</si>
  <si>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</si>
  <si>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</si>
  <si>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</si>
  <si>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</si>
  <si>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</si>
  <si>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</si>
  <si>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</si>
  <si>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</si>
  <si>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</si>
  <si>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</si>
  <si>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</si>
  <si>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</si>
  <si>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</si>
  <si>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</si>
  <si>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</si>
  <si>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</si>
  <si>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</si>
  <si>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</si>
  <si>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</si>
  <si>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</si>
  <si>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</si>
  <si>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</si>
  <si>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</si>
  <si>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</si>
  <si>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</si>
  <si>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</si>
  <si>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</si>
  <si>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</si>
  <si>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</si>
  <si>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</si>
  <si>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</si>
  <si>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</si>
  <si>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</si>
  <si>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</si>
  <si>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</si>
  <si>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</si>
  <si>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</si>
  <si>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</si>
  <si>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</si>
  <si>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</si>
  <si>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</si>
  <si>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</si>
  <si>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</si>
  <si>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</si>
  <si>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</si>
  <si>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</si>
  <si>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</si>
  <si>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</si>
  <si>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</si>
  <si>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</si>
  <si>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</si>
  <si>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</si>
  <si>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</si>
  <si>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</si>
  <si>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</si>
  <si>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</si>
  <si>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</si>
  <si>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</si>
  <si>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</si>
  <si>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</si>
  <si>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</si>
  <si>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</si>
  <si>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</si>
  <si>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</si>
  <si>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</si>
  <si>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</si>
  <si>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</si>
  <si>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</si>
  <si>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</si>
  <si>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</si>
  <si>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</si>
  <si>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</si>
  <si>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</si>
  <si>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</si>
  <si>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</si>
  <si>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</si>
  <si>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</si>
  <si>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</si>
  <si>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</si>
  <si>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</si>
  <si>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</si>
  <si>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</si>
  <si>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</si>
  <si>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</si>
  <si>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</si>
  <si>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</si>
  <si>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</si>
  <si>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</si>
  <si>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</si>
  <si>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</si>
  <si>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</si>
  <si>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</si>
  <si>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</si>
  <si>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</si>
  <si>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</si>
  <si>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</si>
  <si>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</si>
  <si>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</si>
  <si>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</si>
  <si>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</si>
  <si>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</si>
  <si>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</si>
  <si>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</si>
  <si>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</si>
  <si>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</si>
  <si>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</si>
  <si>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</si>
  <si>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</si>
  <si>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</si>
  <si>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</si>
  <si>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</si>
  <si>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</si>
  <si>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</si>
  <si>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</si>
  <si>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</si>
  <si>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</si>
  <si>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</si>
  <si>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</si>
  <si>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</si>
  <si>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</si>
  <si>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</si>
  <si>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</si>
  <si>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</si>
  <si>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</si>
  <si>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</si>
  <si>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</si>
  <si>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</si>
  <si>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</si>
  <si>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</si>
  <si>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</si>
  <si>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</si>
  <si>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</si>
  <si>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</si>
  <si>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</si>
  <si>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</si>
  <si>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</si>
  <si>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</si>
  <si>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</si>
  <si>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</si>
  <si>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</si>
  <si>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</si>
  <si>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</si>
  <si>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</si>
  <si>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</si>
  <si>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</si>
  <si>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</si>
  <si>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</si>
  <si>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</si>
  <si>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</si>
  <si>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</si>
  <si>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</si>
  <si>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</si>
  <si>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</si>
  <si>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</si>
  <si>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</si>
  <si>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</si>
  <si>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</si>
  <si>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</si>
  <si>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</si>
  <si>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</si>
  <si>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</si>
  <si>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</si>
  <si>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</si>
  <si>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</si>
  <si>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</si>
  <si>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</si>
  <si>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</si>
  <si>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</si>
  <si>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</si>
  <si>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</si>
  <si>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</si>
  <si>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</si>
  <si>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</si>
  <si>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</si>
  <si>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</si>
  <si>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</si>
  <si>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</si>
  <si>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</si>
  <si>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</si>
  <si>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</si>
  <si>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</si>
  <si>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</si>
  <si>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</si>
  <si>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</si>
  <si>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</si>
  <si>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</si>
  <si>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</si>
  <si>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</si>
  <si>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</si>
  <si>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</si>
  <si>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</si>
  <si>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</si>
  <si>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</si>
  <si>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</si>
  <si>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</si>
  <si>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</si>
  <si>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</si>
  <si>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</si>
  <si>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</si>
  <si>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</si>
  <si>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</si>
  <si>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</si>
  <si>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</si>
  <si>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</si>
  <si>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</si>
  <si>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</si>
  <si>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</si>
  <si>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</si>
  <si>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</si>
  <si>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</si>
  <si>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</si>
  <si>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</si>
  <si>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</si>
  <si>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</si>
  <si>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</si>
  <si>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</si>
  <si>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</si>
  <si>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</si>
  <si>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</si>
  <si>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</si>
  <si>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</si>
  <si>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</si>
  <si>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</si>
  <si>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</si>
  <si>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</si>
  <si>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</si>
  <si>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</si>
  <si>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</si>
  <si>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</si>
  <si>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</si>
  <si>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</si>
  <si>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</si>
  <si>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</si>
  <si>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</si>
  <si>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</si>
  <si>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</si>
  <si>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</si>
  <si>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</si>
  <si>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</si>
  <si>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</si>
  <si>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</si>
  <si>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</si>
  <si>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</si>
  <si>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</si>
  <si>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</si>
  <si>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</si>
  <si>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</si>
  <si>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</si>
  <si>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</si>
  <si>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</si>
  <si>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</si>
  <si>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</si>
  <si>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</si>
  <si>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</si>
  <si>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</si>
  <si>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</si>
  <si>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</si>
  <si>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</si>
  <si>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</si>
  <si>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</si>
  <si>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</si>
  <si>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</si>
  <si>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</si>
  <si>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</si>
  <si>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</si>
  <si>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</si>
  <si>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</si>
  <si>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</si>
  <si>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</si>
  <si>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</si>
  <si>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</si>
  <si>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</si>
  <si>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</si>
  <si>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</si>
  <si>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</si>
  <si>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</si>
  <si>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</si>
  <si>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</si>
  <si>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</si>
  <si>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</si>
  <si>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</si>
  <si>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</si>
  <si>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</si>
  <si>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</si>
  <si>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</si>
  <si>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</si>
  <si>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</si>
  <si>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</si>
  <si>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</si>
  <si>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</si>
  <si>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</si>
  <si>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</si>
  <si>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</si>
  <si>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</si>
  <si>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</si>
  <si>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</si>
  <si>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</si>
  <si>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</si>
  <si>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</si>
  <si>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</si>
  <si>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</si>
  <si>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</si>
  <si>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</si>
  <si>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</si>
  <si>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</si>
  <si>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</si>
  <si>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</si>
  <si>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</si>
  <si>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</si>
  <si>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</si>
  <si>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</si>
  <si>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</si>
  <si>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</si>
  <si>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</si>
  <si>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</si>
  <si>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</si>
  <si>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</si>
  <si>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</si>
  <si>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</si>
  <si>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</si>
  <si>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</si>
  <si>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</si>
  <si>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</si>
  <si>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</si>
  <si>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</si>
  <si>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</si>
  <si>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</si>
  <si>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</si>
  <si>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</si>
  <si>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</si>
  <si>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</si>
  <si>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</si>
  <si>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</si>
  <si>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</si>
  <si>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</si>
  <si>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</si>
  <si>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</si>
  <si>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</si>
  <si>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</si>
  <si>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</si>
  <si>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</si>
  <si>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</si>
  <si>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</si>
  <si>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</si>
  <si>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</si>
  <si>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</si>
  <si>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</si>
  <si>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</si>
  <si>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</si>
  <si>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</si>
  <si>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</si>
  <si>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</si>
  <si>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</si>
  <si>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</si>
  <si>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</si>
  <si>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</si>
  <si>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</si>
  <si>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</si>
  <si>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</si>
  <si>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</si>
  <si>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</si>
  <si>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</si>
  <si>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</si>
  <si>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</si>
  <si>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</si>
  <si>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</si>
  <si>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</si>
  <si>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</si>
  <si>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</si>
  <si>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</si>
  <si>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</si>
  <si>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</si>
  <si>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</si>
  <si>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</si>
  <si>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</si>
  <si>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</si>
  <si>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</si>
  <si>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</si>
  <si>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</si>
  <si>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</si>
  <si>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</si>
  <si>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</si>
  <si>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</si>
  <si>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</si>
  <si>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</si>
  <si>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</si>
  <si>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</si>
  <si>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</si>
  <si>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</si>
  <si>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</si>
  <si>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</si>
  <si>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</si>
  <si>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</si>
  <si>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</si>
  <si>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</si>
  <si>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</si>
  <si>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</si>
  <si>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</si>
  <si>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</si>
  <si>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</si>
  <si>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</si>
  <si>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</si>
  <si>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</si>
  <si>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</si>
  <si>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</si>
  <si>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</si>
  <si>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</si>
  <si>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</si>
  <si>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</si>
  <si>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</si>
  <si>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</si>
  <si>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</si>
  <si>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</si>
  <si>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</si>
  <si>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</si>
  <si>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</si>
  <si>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</si>
  <si>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</si>
  <si>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</si>
  <si>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</si>
  <si>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</si>
  <si>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</si>
  <si>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</si>
  <si>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</si>
  <si>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</si>
  <si>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</si>
  <si>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</si>
  <si>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</si>
  <si>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</si>
  <si>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</si>
  <si>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</si>
  <si>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</si>
  <si>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</si>
  <si>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</si>
  <si>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</si>
  <si>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</si>
  <si>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</si>
  <si>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</si>
  <si>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</si>
  <si>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</si>
  <si>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</si>
  <si>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</si>
  <si>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</si>
  <si>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</si>
  <si>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</si>
  <si>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</si>
  <si>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</si>
  <si>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</si>
  <si>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</si>
  <si>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</si>
  <si>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</si>
  <si>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</si>
  <si>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</si>
  <si>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</si>
  <si>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</si>
  <si>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</si>
  <si>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</si>
  <si>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</si>
  <si>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</si>
  <si>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</si>
  <si>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</si>
  <si>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</si>
  <si>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</si>
  <si>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</si>
  <si>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</si>
  <si>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</si>
  <si>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</si>
  <si>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</si>
  <si>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</si>
  <si>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</si>
  <si>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</si>
  <si>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</si>
  <si>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</si>
  <si>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</si>
  <si>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</si>
  <si>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</si>
  <si>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</si>
  <si>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</si>
  <si>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</si>
  <si>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</si>
  <si>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</si>
  <si>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</si>
  <si>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</si>
  <si>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</si>
  <si>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</si>
  <si>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</si>
  <si>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</si>
  <si>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</si>
  <si>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</si>
  <si>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</si>
  <si>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</si>
  <si>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</si>
  <si>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</si>
  <si>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</si>
  <si>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</si>
  <si>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</si>
  <si>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</si>
  <si>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</si>
  <si>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</si>
  <si>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</si>
  <si>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</si>
  <si>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</si>
  <si>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</si>
  <si>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</si>
  <si>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</si>
  <si>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</si>
  <si>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</si>
  <si>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</si>
  <si>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</si>
  <si>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</si>
  <si>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</si>
  <si>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</si>
  <si>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</si>
  <si>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</si>
  <si>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</si>
  <si>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</si>
  <si>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</si>
  <si>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</si>
  <si>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</si>
  <si>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</si>
  <si>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</si>
  <si>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</si>
  <si>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</si>
  <si>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</si>
  <si>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</si>
  <si>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</si>
  <si>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</si>
  <si>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</si>
  <si>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</si>
  <si>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</si>
  <si>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</si>
  <si>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</si>
  <si>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</si>
  <si>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</si>
  <si>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</si>
  <si>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</si>
  <si>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</si>
  <si>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</si>
  <si>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</si>
  <si>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</si>
  <si>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</si>
  <si>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</si>
  <si>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</si>
  <si>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</si>
  <si>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</si>
  <si>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</si>
  <si>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</si>
  <si>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</si>
  <si>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</si>
  <si>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</si>
  <si>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</si>
  <si>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</si>
  <si>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</si>
  <si>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</si>
  <si>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</si>
  <si>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</si>
  <si>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</si>
  <si>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</si>
  <si>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</si>
  <si>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</si>
  <si>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</si>
  <si>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</si>
  <si>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</si>
  <si>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</si>
  <si>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</si>
  <si>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</si>
  <si>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</si>
  <si>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</si>
  <si>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</si>
  <si>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</si>
  <si>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</si>
  <si>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</si>
  <si>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</si>
  <si>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</si>
  <si>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</si>
  <si>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</si>
  <si>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</si>
  <si>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</si>
  <si>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</si>
  <si>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</si>
  <si>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</si>
  <si>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</si>
  <si>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</si>
  <si>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</si>
  <si>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</si>
  <si>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</si>
  <si>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</si>
  <si>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</si>
  <si>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</si>
  <si>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</si>
  <si>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</si>
  <si>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</si>
  <si>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</si>
  <si>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</si>
  <si>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</si>
  <si>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</si>
  <si>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</si>
  <si>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</si>
  <si>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</si>
  <si>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</si>
  <si>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</si>
  <si>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</si>
  <si>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</si>
  <si>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</si>
  <si>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</si>
  <si>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</si>
  <si>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</si>
  <si>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</si>
  <si>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</si>
  <si>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</si>
  <si>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</si>
  <si>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</si>
  <si>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</si>
  <si>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</si>
  <si>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</si>
  <si>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</si>
  <si>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</si>
  <si>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</si>
  <si>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</si>
  <si>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</si>
  <si>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</si>
  <si>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</si>
  <si>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</si>
  <si>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</si>
  <si>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</si>
  <si>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</si>
  <si>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</si>
  <si>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</si>
  <si>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</si>
  <si>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</si>
  <si>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</si>
  <si>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</si>
  <si>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</si>
  <si>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</si>
  <si>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</si>
  <si>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</si>
  <si>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</si>
  <si>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</si>
  <si>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</si>
  <si>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</si>
  <si>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</si>
  <si>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</si>
  <si>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</si>
  <si>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</si>
  <si>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</si>
  <si>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</si>
  <si>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</si>
  <si>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</si>
  <si>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</si>
  <si>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</si>
  <si>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</si>
  <si>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</si>
  <si>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</si>
  <si>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</si>
  <si>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</si>
  <si>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</si>
  <si>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</si>
  <si>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</si>
  <si>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</si>
  <si>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</si>
  <si>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</si>
  <si>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</si>
  <si>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</si>
  <si>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</si>
  <si>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</si>
  <si>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</si>
  <si>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</si>
  <si>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</si>
  <si>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</si>
  <si>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</si>
  <si>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</si>
  <si>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</si>
  <si>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</si>
  <si>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</si>
  <si>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</si>
  <si>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</si>
  <si>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</si>
  <si>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</si>
  <si>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</si>
  <si>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</si>
  <si>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</si>
  <si>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</si>
  <si>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</si>
  <si>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</si>
  <si>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</si>
  <si>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</si>
  <si>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</si>
  <si>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</si>
  <si>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</si>
  <si>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</si>
  <si>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</si>
  <si>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</si>
  <si>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</si>
  <si>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</si>
  <si>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</si>
  <si>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</si>
  <si>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</si>
  <si>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</si>
  <si>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</si>
  <si>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</si>
  <si>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</si>
  <si>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</si>
  <si>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</si>
  <si>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</si>
  <si>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</si>
  <si>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</si>
  <si>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</si>
  <si>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</si>
  <si>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</si>
  <si>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</si>
  <si>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</si>
  <si>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</si>
  <si>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</si>
  <si>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</si>
  <si>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</si>
  <si>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</si>
  <si>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</si>
  <si>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</si>
  <si>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</si>
  <si>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</si>
  <si>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</si>
  <si>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</si>
  <si>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</si>
  <si>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</si>
  <si>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</si>
  <si>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</si>
  <si>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</si>
  <si>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</si>
  <si>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</si>
  <si>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</si>
  <si>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</si>
  <si>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</si>
  <si>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</si>
  <si>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</si>
  <si>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</si>
  <si>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</si>
  <si>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</si>
  <si>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</si>
  <si>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</si>
  <si>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</si>
  <si>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</si>
  <si>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</si>
  <si>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</si>
  <si>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</si>
  <si>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</si>
  <si>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</si>
  <si>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</si>
  <si>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</si>
  <si>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</si>
  <si>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</si>
  <si>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</si>
  <si>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</si>
  <si>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</si>
  <si>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</si>
  <si>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</si>
  <si>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</si>
  <si>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</si>
  <si>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</si>
  <si>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</si>
  <si>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</si>
  <si>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</si>
  <si>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</si>
  <si>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</si>
  <si>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</si>
  <si>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</si>
  <si>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</si>
  <si>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</si>
  <si>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</si>
  <si>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</si>
  <si>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</si>
  <si>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</si>
  <si>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</si>
  <si>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</si>
  <si>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</si>
  <si>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</si>
  <si>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</si>
  <si>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</si>
  <si>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</si>
  <si>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</si>
  <si>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</si>
  <si>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</si>
  <si>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</si>
  <si>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</si>
  <si>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</si>
  <si>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</si>
  <si>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</si>
  <si>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</si>
  <si>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</si>
  <si>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</si>
  <si>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</si>
  <si>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</si>
  <si>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</si>
  <si>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</si>
  <si>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</si>
  <si>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</si>
  <si>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</si>
  <si>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</si>
  <si>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</si>
  <si>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</si>
  <si>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</si>
  <si>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</si>
  <si>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</si>
  <si>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</si>
  <si>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</si>
  <si>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</si>
  <si>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</si>
  <si>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</si>
  <si>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</si>
  <si>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</si>
  <si>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</si>
  <si>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</si>
  <si>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</si>
  <si>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</si>
  <si>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</si>
  <si>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</si>
  <si>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</si>
  <si>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</si>
  <si>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</si>
  <si>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</si>
  <si>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</si>
  <si>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</si>
  <si>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</si>
  <si>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</si>
  <si>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</si>
  <si>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</si>
  <si>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</si>
  <si>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</si>
  <si>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</si>
  <si>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</si>
  <si>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</si>
  <si>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</si>
  <si>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</si>
  <si>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</si>
  <si>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</si>
  <si>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</si>
  <si>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</si>
  <si>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</si>
  <si>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</si>
  <si>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</si>
  <si>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</si>
  <si>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</si>
  <si>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</si>
  <si>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</si>
  <si>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</si>
  <si>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</si>
  <si>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</si>
  <si>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</si>
  <si>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</si>
  <si>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</si>
  <si>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</si>
  <si>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</si>
  <si>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</si>
  <si>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</si>
  <si>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</si>
  <si>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</si>
  <si>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</si>
  <si>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</si>
  <si>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</si>
  <si>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</si>
  <si>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</si>
  <si>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</si>
  <si>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</si>
  <si>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</si>
  <si>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</si>
  <si>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</si>
  <si>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</si>
  <si>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</si>
  <si>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</si>
  <si>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</si>
  <si>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</si>
  <si>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</si>
  <si>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</si>
  <si>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</si>
  <si>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</si>
  <si>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</si>
  <si>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</si>
  <si>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</si>
  <si>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</si>
  <si>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</si>
  <si>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</si>
  <si>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</si>
  <si>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</si>
  <si>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</si>
  <si>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</si>
  <si>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</si>
  <si>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</si>
  <si>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</si>
  <si>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</si>
  <si>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</si>
  <si>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</si>
  <si>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</si>
  <si>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</si>
  <si>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</si>
  <si>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</si>
  <si>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</si>
  <si>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</si>
  <si>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</si>
  <si>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</si>
  <si>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</si>
  <si>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</si>
  <si>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</si>
  <si>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</si>
  <si>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</si>
  <si>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</si>
  <si>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</si>
  <si>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</si>
  <si>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</si>
  <si>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</si>
  <si>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</si>
  <si>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</si>
  <si>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</si>
  <si>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</si>
  <si>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</si>
  <si>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</si>
  <si>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</si>
  <si>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</si>
  <si>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</si>
  <si>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</si>
  <si>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</si>
  <si>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</si>
  <si>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</si>
  <si>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</si>
  <si>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</si>
  <si>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</si>
  <si>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</si>
  <si>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</si>
  <si>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</si>
  <si>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</si>
  <si>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</si>
  <si>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</si>
  <si>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</si>
  <si>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</si>
  <si>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</si>
  <si>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</si>
  <si>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</si>
  <si>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</si>
  <si>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</si>
  <si>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</si>
  <si>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</si>
  <si>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</si>
  <si>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</si>
  <si>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</si>
  <si>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</si>
  <si>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</si>
  <si>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</si>
  <si>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</si>
  <si>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</si>
  <si>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</si>
  <si>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</si>
  <si>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</si>
  <si>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</si>
  <si>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</si>
  <si>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</si>
  <si>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</si>
  <si>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</si>
  <si>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</si>
  <si>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</si>
  <si>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</si>
  <si>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</si>
  <si>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</si>
  <si>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</si>
  <si>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</si>
  <si>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</si>
  <si>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</si>
  <si>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</si>
  <si>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</si>
  <si>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</si>
  <si>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</si>
  <si>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</si>
  <si>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</si>
  <si>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</si>
  <si>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</si>
  <si>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</si>
  <si>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</si>
  <si>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</si>
  <si>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</si>
  <si>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</si>
  <si>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</si>
  <si>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</si>
  <si>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</si>
  <si>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</si>
  <si>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</si>
  <si>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</si>
  <si>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</si>
  <si>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</si>
  <si>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</si>
  <si>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</si>
  <si>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</si>
  <si>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</si>
  <si>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</si>
  <si>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</si>
  <si>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</si>
  <si>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</si>
  <si>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</si>
  <si>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</si>
  <si>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</si>
  <si>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</si>
  <si>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</si>
  <si>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</si>
  <si>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</si>
  <si>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</si>
  <si>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</si>
  <si>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</si>
  <si>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</si>
  <si>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</si>
  <si>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</si>
  <si>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</si>
  <si>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</si>
  <si>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</si>
  <si>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</si>
  <si>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</si>
  <si>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</si>
  <si>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</si>
  <si>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</si>
  <si>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</si>
  <si>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</si>
  <si>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</si>
  <si>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</si>
  <si>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</si>
  <si>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</si>
  <si>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</si>
  <si>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</si>
  <si>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</si>
  <si>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</si>
  <si>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</si>
  <si>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</si>
  <si>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</si>
  <si>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</si>
  <si>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</si>
  <si>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</si>
  <si>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</si>
  <si>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</si>
  <si>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</si>
  <si>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</si>
  <si>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</si>
  <si>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</si>
  <si>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</si>
  <si>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</si>
  <si>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</si>
  <si>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</si>
  <si>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</si>
  <si>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</si>
  <si>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</si>
  <si>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</si>
  <si>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</si>
  <si>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</si>
  <si>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</si>
  <si>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</si>
  <si>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</si>
  <si>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</si>
  <si>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</si>
  <si>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</si>
  <si>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</si>
  <si>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</si>
  <si>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</si>
  <si>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</si>
  <si>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</si>
  <si>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</si>
  <si>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</si>
  <si>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</si>
  <si>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</si>
  <si>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</si>
  <si>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</si>
  <si>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</si>
  <si>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</si>
  <si>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</si>
  <si>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</si>
  <si>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</si>
  <si>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</si>
  <si>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</si>
  <si>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</si>
  <si>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</si>
  <si>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</si>
  <si>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</si>
  <si>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</si>
  <si>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</si>
  <si>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</si>
  <si>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</si>
  <si>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</si>
  <si>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</si>
  <si>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</si>
  <si>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</si>
  <si>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</si>
  <si>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</si>
  <si>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</si>
  <si>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</si>
  <si>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</si>
  <si>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</si>
  <si>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</si>
  <si>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</si>
  <si>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</si>
  <si>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</si>
  <si>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</si>
  <si>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</si>
  <si>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</si>
  <si>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</si>
  <si>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</si>
  <si>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</si>
  <si>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</si>
  <si>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</si>
  <si>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</si>
  <si>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</si>
  <si>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</si>
  <si>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</si>
  <si>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</si>
  <si>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</si>
  <si>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</si>
  <si>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</si>
  <si>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</si>
  <si>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</si>
  <si>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</si>
  <si>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</si>
  <si>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</si>
  <si>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</si>
  <si>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</si>
  <si>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</si>
  <si>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</si>
  <si>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</si>
  <si>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</si>
  <si>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</si>
  <si>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</si>
  <si>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</si>
  <si>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</si>
  <si>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</si>
  <si>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</si>
  <si>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</si>
  <si>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</si>
  <si>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</si>
  <si>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</si>
  <si>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</si>
  <si>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</si>
  <si>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</si>
  <si>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</si>
  <si>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</si>
  <si>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</si>
  <si>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</si>
  <si>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</si>
  <si>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</si>
  <si>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</si>
  <si>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</si>
  <si>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</si>
  <si>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</si>
  <si>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</si>
  <si>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</si>
  <si>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</si>
  <si>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</si>
  <si>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</si>
  <si>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</si>
  <si>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</si>
  <si>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</si>
  <si>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</si>
  <si>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</si>
  <si>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</si>
  <si>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</si>
  <si>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</si>
  <si>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</si>
  <si>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</si>
  <si>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</si>
  <si>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</si>
  <si>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</si>
  <si>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</si>
  <si>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</si>
  <si>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</si>
  <si>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</si>
  <si>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</si>
  <si>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</si>
  <si>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</si>
  <si>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</si>
  <si>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</si>
  <si>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</si>
  <si>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</si>
  <si>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</si>
  <si>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</si>
  <si>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</si>
  <si>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</si>
  <si>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</si>
  <si>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</si>
  <si>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</si>
  <si>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</si>
  <si>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</si>
  <si>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</si>
  <si>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</si>
  <si>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</si>
  <si>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</si>
  <si>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</si>
  <si>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</si>
  <si>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</si>
  <si>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</si>
  <si>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</si>
  <si>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</si>
  <si>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</si>
  <si>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</si>
  <si>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</si>
  <si>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</si>
  <si>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</si>
  <si>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</si>
  <si>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</si>
  <si>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</si>
  <si>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</si>
  <si>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</si>
  <si>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</si>
  <si>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</si>
  <si>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</si>
  <si>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</si>
  <si>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</si>
  <si>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</si>
  <si>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</si>
  <si>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</si>
  <si>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</si>
  <si>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</si>
  <si>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</si>
  <si>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</si>
  <si>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</si>
  <si>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</si>
  <si>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</si>
  <si>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</si>
  <si>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</si>
  <si>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</si>
  <si>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</si>
  <si>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</si>
  <si>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</si>
  <si>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</si>
  <si>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</si>
  <si>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</si>
  <si>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</si>
  <si>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</si>
  <si>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</si>
  <si>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</si>
  <si>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</si>
  <si>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</si>
  <si>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</si>
  <si>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</si>
  <si>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</si>
  <si>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</si>
  <si>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</si>
  <si>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</si>
  <si>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</si>
  <si>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</si>
  <si>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</si>
  <si>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</si>
  <si>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</si>
  <si>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</si>
  <si>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</si>
  <si>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</si>
  <si>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</si>
  <si>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</si>
  <si>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</si>
  <si>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</si>
  <si>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</si>
  <si>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</si>
  <si>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</si>
  <si>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</si>
  <si>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</si>
  <si>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</si>
  <si>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</si>
  <si>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</si>
  <si>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</si>
  <si>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</si>
  <si>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</si>
  <si>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</si>
  <si>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</si>
  <si>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</si>
  <si>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</si>
  <si>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</si>
  <si>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</si>
  <si>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</si>
  <si>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</si>
  <si>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</si>
  <si>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</si>
  <si>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</si>
  <si>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</si>
  <si>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</si>
  <si>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</si>
  <si>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</si>
  <si>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</si>
  <si>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</si>
  <si>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</si>
  <si>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</si>
  <si>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</si>
  <si>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</si>
  <si>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</si>
  <si>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</si>
  <si>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</si>
  <si>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</si>
  <si>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</si>
  <si>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</si>
  <si>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</si>
  <si>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</si>
  <si>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</si>
  <si>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</si>
  <si>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</si>
  <si>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</si>
  <si>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</si>
  <si>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</si>
  <si>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</si>
  <si>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</si>
  <si>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</si>
  <si>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</si>
  <si>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</si>
  <si>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</si>
  <si>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</si>
  <si>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</si>
  <si>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</si>
  <si>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</si>
  <si>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</si>
  <si>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</si>
  <si>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</si>
  <si>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</si>
  <si>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</si>
  <si>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</si>
  <si>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</si>
  <si>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</si>
  <si>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</si>
  <si>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</si>
  <si>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</si>
  <si>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</si>
  <si>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</si>
  <si>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</si>
  <si>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</si>
  <si>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</si>
  <si>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</si>
  <si>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</si>
  <si>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</si>
  <si>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</si>
  <si>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</si>
  <si>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</si>
  <si>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</si>
  <si>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</si>
  <si>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</si>
  <si>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</si>
  <si>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</si>
  <si>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</si>
  <si>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</si>
  <si>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</si>
  <si>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</si>
  <si>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</si>
  <si>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</si>
  <si>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</si>
  <si>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</si>
  <si>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</si>
  <si>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</si>
  <si>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</si>
  <si>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</si>
  <si>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</si>
  <si>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</si>
  <si>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</si>
  <si>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</si>
  <si>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</si>
  <si>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</si>
  <si>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</si>
  <si>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</si>
  <si>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</si>
  <si>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</si>
  <si>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</si>
  <si>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</si>
  <si>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</si>
  <si>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</si>
  <si>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</si>
  <si>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</si>
  <si>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</si>
  <si>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</si>
  <si>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</si>
  <si>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</si>
  <si>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</si>
  <si>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</si>
  <si>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</si>
  <si>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</si>
  <si>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</si>
  <si>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</si>
  <si>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</si>
  <si>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</si>
  <si>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</si>
  <si>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</si>
  <si>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</si>
  <si>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</si>
  <si>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</si>
  <si>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</si>
  <si>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</si>
  <si>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</si>
  <si>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</si>
  <si>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</si>
  <si>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</si>
  <si>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</si>
  <si>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</si>
  <si>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</si>
  <si>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</si>
  <si>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</si>
  <si>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</si>
  <si>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</si>
  <si>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</si>
  <si>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</si>
  <si>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</si>
  <si>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</si>
  <si>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</si>
  <si>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</si>
  <si>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</si>
  <si>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</si>
  <si>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</si>
  <si>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</si>
  <si>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</si>
  <si>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</si>
  <si>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</si>
  <si>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</si>
  <si>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</si>
  <si>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</si>
  <si>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</si>
  <si>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</si>
  <si>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</si>
  <si>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</si>
  <si>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</si>
  <si>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</si>
  <si>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</si>
  <si>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</si>
  <si>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</si>
  <si>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</si>
  <si>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</si>
  <si>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</si>
  <si>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</si>
  <si>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</si>
  <si>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</si>
  <si>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</si>
  <si>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</si>
  <si>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</si>
  <si>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</si>
  <si>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</si>
  <si>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</si>
  <si>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</si>
  <si>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</si>
  <si>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</si>
  <si>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</si>
  <si>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</si>
  <si>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</si>
  <si>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</si>
  <si>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</si>
  <si>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</si>
  <si>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</si>
  <si>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</si>
  <si>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</si>
  <si>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</si>
  <si>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</si>
  <si>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</si>
  <si>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</si>
  <si>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</si>
  <si>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</si>
  <si>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</si>
  <si>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</si>
  <si>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</si>
  <si>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</si>
  <si>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</si>
  <si>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</si>
  <si>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</si>
  <si>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</si>
  <si>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</si>
  <si>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</si>
  <si>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</si>
  <si>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</si>
  <si>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</si>
  <si>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</si>
  <si>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</si>
  <si>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</si>
  <si>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</si>
  <si>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</si>
  <si>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</si>
  <si>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</si>
  <si>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</si>
  <si>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</si>
  <si>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</si>
  <si>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</si>
  <si>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</si>
  <si>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</si>
  <si>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</si>
  <si>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</si>
  <si>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</si>
  <si>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</si>
  <si>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</si>
  <si>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</si>
  <si>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</si>
  <si>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</si>
  <si>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</si>
  <si>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</si>
  <si>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</si>
  <si>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</si>
  <si>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</si>
  <si>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</si>
  <si>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</si>
  <si>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</si>
  <si>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</si>
  <si>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</si>
  <si>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</si>
  <si>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</si>
  <si>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</si>
  <si>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</si>
  <si>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</si>
  <si>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</si>
  <si>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</si>
  <si>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</si>
  <si>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</si>
  <si>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</si>
  <si>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</si>
  <si>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</si>
  <si>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</si>
  <si>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</si>
  <si>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</si>
  <si>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</si>
  <si>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</si>
  <si>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</si>
  <si>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</si>
  <si>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</si>
  <si>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</si>
  <si>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</si>
  <si>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</si>
  <si>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</si>
  <si>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</si>
  <si>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</si>
  <si>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</si>
  <si>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</si>
  <si>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</si>
  <si>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</si>
  <si>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</si>
  <si>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</si>
  <si>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</si>
  <si>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</si>
  <si>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</si>
  <si>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</si>
  <si>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</si>
  <si>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</si>
  <si>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</si>
  <si>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</si>
  <si>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</si>
  <si>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</si>
  <si>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</si>
  <si>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</si>
  <si>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</si>
  <si>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</si>
  <si>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</si>
  <si>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</si>
  <si>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</si>
  <si>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</si>
  <si>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</si>
  <si>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</si>
  <si>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</si>
  <si>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</si>
  <si>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</si>
  <si>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</si>
  <si>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</si>
  <si>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</si>
  <si>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</si>
  <si>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</si>
  <si>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</si>
  <si>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</si>
  <si>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</si>
  <si>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</si>
  <si>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</si>
  <si>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</si>
  <si>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</si>
  <si>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</si>
  <si>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</si>
  <si>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</si>
  <si>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</si>
  <si>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</si>
  <si>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</si>
  <si>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</si>
  <si>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</si>
  <si>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</si>
  <si>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</si>
  <si>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</si>
  <si>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</si>
  <si>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</si>
  <si>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</si>
  <si>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</si>
  <si>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</si>
  <si>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</si>
  <si>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</si>
  <si>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</si>
  <si>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</si>
  <si>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</si>
  <si>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</si>
  <si>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</si>
  <si>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</si>
  <si>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</si>
  <si>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</si>
  <si>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</si>
  <si>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</si>
  <si>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</si>
  <si>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</si>
  <si>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</si>
  <si>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</si>
  <si>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</si>
  <si>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</si>
  <si>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</si>
  <si>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</si>
  <si>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</si>
  <si>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</si>
  <si>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</si>
  <si>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</si>
  <si>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</si>
  <si>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</si>
  <si>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</si>
  <si>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</si>
  <si>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</si>
  <si>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</si>
  <si>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</si>
  <si>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</si>
  <si>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</si>
  <si>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</si>
  <si>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</si>
  <si>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</si>
  <si>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</si>
  <si>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</si>
  <si>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</si>
  <si>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</si>
  <si>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</si>
  <si>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</si>
  <si>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</si>
  <si>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</si>
  <si>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</si>
  <si>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</si>
  <si>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</si>
  <si>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</si>
  <si>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</si>
  <si>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</si>
  <si>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</si>
  <si>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</si>
  <si>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</si>
  <si>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</si>
  <si>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</si>
  <si>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</si>
  <si>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</si>
  <si>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</si>
  <si>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</si>
  <si>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</si>
  <si>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</si>
  <si>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</si>
  <si>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</si>
  <si>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</si>
  <si>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</si>
  <si>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</si>
  <si>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</si>
  <si>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</si>
  <si>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</si>
  <si>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</si>
  <si>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</si>
  <si>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</si>
  <si>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</si>
  <si>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</si>
  <si>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</si>
  <si>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</si>
  <si>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</si>
  <si>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</si>
  <si>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</si>
  <si>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</si>
  <si>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</si>
  <si>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</si>
  <si>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</si>
  <si>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</si>
  <si>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</si>
  <si>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</si>
  <si>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</si>
  <si>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</si>
  <si>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</si>
  <si>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</si>
  <si>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</si>
  <si>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</si>
  <si>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</si>
  <si>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</si>
  <si>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</si>
  <si>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</si>
  <si>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</si>
  <si>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</si>
  <si>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</si>
  <si>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</si>
  <si>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</si>
  <si>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</si>
  <si>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</si>
  <si>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</si>
  <si>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</si>
  <si>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</si>
  <si>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</si>
  <si>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</si>
  <si>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</si>
  <si>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</si>
  <si>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</si>
  <si>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</si>
  <si>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</si>
  <si>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</si>
  <si>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</si>
  <si>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</si>
  <si>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</si>
  <si>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</si>
  <si>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</si>
  <si>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</si>
  <si>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</si>
  <si>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</si>
  <si>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</si>
  <si>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</si>
  <si>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</si>
  <si>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</si>
  <si>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</si>
  <si>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</si>
  <si>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</si>
  <si>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</si>
  <si>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</si>
  <si>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</si>
  <si>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</si>
  <si>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</si>
  <si>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</si>
  <si>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</si>
  <si>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</si>
  <si>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</si>
  <si>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</si>
  <si>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</si>
  <si>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</si>
  <si>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</si>
  <si>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</si>
  <si>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</si>
  <si>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</si>
  <si>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</si>
  <si>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</si>
  <si>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</si>
  <si>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</si>
  <si>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</si>
  <si>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</si>
  <si>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</si>
  <si>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</si>
  <si>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</si>
  <si>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</si>
  <si>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</si>
  <si>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</si>
  <si>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</si>
  <si>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</si>
  <si>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</si>
  <si>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</si>
  <si>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</si>
  <si>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</si>
  <si>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</si>
  <si>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</si>
  <si>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</si>
  <si>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</si>
  <si>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</si>
  <si>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</si>
  <si>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</si>
  <si>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</si>
  <si>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</si>
  <si>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</si>
  <si>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</si>
  <si>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</si>
  <si>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</si>
  <si>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</si>
  <si>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</si>
  <si>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</si>
  <si>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</si>
  <si>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</si>
  <si>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</si>
  <si>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</si>
  <si>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</si>
  <si>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</si>
  <si>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</si>
  <si>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</si>
  <si>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</si>
  <si>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</si>
  <si>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</si>
  <si>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</si>
  <si>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</si>
  <si>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</si>
  <si>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</si>
  <si>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</si>
  <si>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</si>
  <si>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</si>
  <si>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</si>
  <si>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</si>
  <si>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</si>
  <si>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</si>
  <si>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</si>
  <si>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</si>
  <si>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</si>
  <si>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</si>
  <si>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</si>
  <si>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</si>
  <si>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</si>
  <si>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</si>
  <si>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</si>
  <si>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</si>
  <si>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</si>
  <si>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</si>
  <si>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</si>
  <si>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</si>
  <si>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</si>
  <si>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</si>
  <si>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</si>
  <si>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</si>
  <si>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</si>
  <si>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</si>
  <si>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</si>
  <si>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</si>
  <si>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</si>
  <si>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</si>
  <si>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</si>
  <si>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</si>
  <si>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</si>
  <si>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</si>
  <si>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</si>
  <si>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</si>
  <si>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</si>
  <si>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</si>
  <si>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</si>
  <si>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</si>
  <si>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</si>
  <si>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</si>
  <si>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</si>
  <si>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</si>
  <si>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</si>
  <si>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</si>
  <si>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</si>
  <si>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</si>
  <si>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</si>
  <si>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</si>
  <si>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</si>
  <si>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</si>
  <si>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</si>
  <si>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</si>
  <si>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</si>
  <si>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</si>
  <si>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</si>
  <si>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</si>
  <si>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</si>
  <si>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</si>
  <si>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</si>
  <si>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</si>
  <si>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</si>
  <si>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</si>
  <si>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</si>
  <si>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</si>
  <si>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</si>
  <si>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</si>
  <si>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</si>
  <si>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</si>
  <si>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</si>
  <si>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</si>
  <si>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</si>
  <si>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</si>
  <si>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</si>
  <si>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</si>
  <si>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</si>
  <si>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</si>
  <si>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</si>
  <si>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</si>
  <si>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</si>
  <si>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</si>
  <si>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</si>
  <si>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</si>
  <si>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</si>
  <si>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</si>
  <si>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</si>
  <si>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</si>
  <si>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</si>
  <si>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</si>
  <si>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</si>
  <si>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</si>
  <si>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</si>
  <si>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</si>
  <si>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</si>
  <si>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</si>
  <si>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</si>
  <si>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</si>
  <si>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</si>
  <si>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</si>
  <si>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</si>
  <si>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</si>
  <si>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</si>
  <si>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</si>
  <si>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</si>
  <si>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</si>
  <si>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</si>
  <si>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</si>
  <si>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</si>
  <si>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</si>
  <si>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</si>
  <si>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</si>
  <si>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</si>
  <si>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</si>
  <si>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</si>
  <si>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</si>
  <si>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</si>
  <si>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</si>
  <si>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</si>
  <si>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</si>
  <si>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</si>
  <si>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</si>
  <si>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</si>
  <si>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</si>
  <si>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</si>
  <si>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</si>
  <si>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</si>
  <si>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</si>
  <si>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</si>
  <si>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</si>
  <si>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</si>
  <si>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</si>
  <si>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</si>
  <si>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</si>
  <si>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</si>
  <si>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</si>
  <si>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</si>
  <si>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</si>
  <si>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</si>
  <si>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</si>
  <si>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</si>
  <si>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</si>
  <si>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</si>
  <si>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</si>
  <si>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</si>
  <si>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</si>
  <si>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</si>
  <si>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</si>
  <si>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</si>
  <si>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</si>
  <si>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</si>
  <si>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</si>
  <si>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</si>
  <si>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</si>
  <si>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</si>
  <si>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</si>
  <si>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</si>
  <si>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</si>
  <si>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</si>
  <si>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</si>
  <si>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</si>
  <si>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</si>
  <si>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</si>
  <si>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</si>
  <si>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</si>
  <si>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</si>
  <si>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</si>
  <si>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</si>
  <si>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</si>
  <si>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</si>
  <si>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</si>
  <si>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</si>
  <si>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</si>
  <si>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</si>
  <si>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</si>
  <si>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</si>
  <si>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</si>
  <si>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</si>
  <si>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</si>
  <si>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</si>
  <si>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</si>
  <si>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</si>
  <si>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</si>
  <si>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</si>
  <si>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</si>
  <si>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</si>
  <si>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</si>
  <si>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</si>
  <si>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</si>
  <si>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</si>
  <si>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</si>
  <si>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</si>
  <si>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</si>
  <si>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</si>
  <si>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</si>
  <si>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</si>
  <si>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</si>
  <si>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</si>
  <si>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</si>
  <si>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</si>
  <si>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</si>
  <si>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</si>
  <si>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</si>
  <si>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</si>
  <si>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</si>
  <si>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</si>
  <si>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</si>
  <si>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</si>
  <si>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</si>
  <si>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</si>
  <si>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</si>
  <si>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</si>
  <si>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</si>
  <si>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</si>
  <si>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</si>
  <si>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</si>
  <si>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</si>
  <si>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</si>
  <si>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</si>
  <si>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</si>
  <si>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</si>
  <si>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</si>
  <si>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</si>
  <si>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</si>
  <si>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</si>
  <si>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</si>
  <si>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</si>
  <si>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</si>
  <si>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</si>
  <si>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</si>
  <si>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</si>
  <si>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</si>
  <si>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</si>
  <si>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</si>
  <si>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</si>
  <si>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</si>
  <si>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</si>
  <si>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</si>
  <si>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</si>
  <si>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</si>
  <si>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</si>
  <si>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</si>
  <si>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</si>
  <si>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</si>
  <si>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</si>
  <si>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</si>
  <si>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</si>
  <si>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</si>
  <si>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</si>
  <si>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</si>
  <si>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</si>
  <si>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</si>
  <si>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</si>
  <si>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</si>
  <si>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</si>
  <si>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</si>
  <si>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</si>
  <si>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</si>
  <si>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</si>
  <si>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</si>
  <si>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</si>
  <si>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</si>
  <si>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</si>
  <si>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</si>
  <si>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</si>
  <si>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</si>
  <si>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</si>
  <si>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</si>
  <si>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</si>
  <si>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</si>
  <si>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</si>
  <si>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</si>
  <si>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</si>
  <si>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</si>
  <si>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</si>
  <si>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</si>
  <si>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</si>
  <si>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</si>
  <si>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</si>
  <si>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</si>
  <si>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</si>
  <si>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</si>
  <si>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</si>
  <si>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</si>
  <si>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</si>
  <si>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</si>
  <si>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</si>
  <si>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</si>
  <si>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</si>
  <si>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</si>
  <si>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</si>
  <si>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</si>
  <si>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</si>
  <si>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</si>
  <si>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</si>
  <si>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</si>
  <si>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</si>
  <si>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</si>
  <si>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</si>
  <si>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</si>
  <si>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</si>
  <si>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</si>
  <si>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</si>
  <si>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</si>
  <si>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</si>
  <si>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</si>
  <si>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</si>
  <si>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</si>
  <si>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</si>
  <si>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</si>
  <si>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</si>
  <si>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</si>
  <si>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</si>
  <si>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</si>
  <si>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</si>
  <si>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</si>
  <si>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</si>
  <si>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</si>
  <si>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</si>
  <si>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</si>
  <si>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</si>
  <si>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</si>
  <si>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</si>
  <si>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</si>
  <si>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</si>
  <si>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</si>
  <si>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</si>
  <si>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</si>
  <si>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</si>
  <si>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</si>
  <si>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</si>
  <si>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</si>
  <si>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</si>
  <si>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</si>
  <si>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</si>
  <si>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</si>
  <si>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</si>
  <si>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</si>
  <si>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</si>
  <si>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</si>
  <si>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</si>
  <si>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</si>
  <si>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</si>
  <si>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</si>
  <si>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</si>
  <si>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</si>
  <si>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</si>
  <si>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</si>
  <si>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</si>
  <si>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</si>
  <si>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</si>
  <si>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</si>
  <si>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</si>
  <si>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</si>
  <si>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</si>
  <si>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</si>
  <si>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</si>
  <si>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</si>
  <si>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</si>
  <si>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</si>
  <si>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</si>
  <si>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</si>
  <si>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</si>
  <si>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</si>
  <si>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</si>
  <si>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</si>
  <si>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</si>
  <si>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</si>
  <si>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</si>
  <si>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</si>
  <si>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</si>
  <si>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</si>
  <si>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</si>
  <si>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</si>
  <si>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</si>
  <si>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</si>
  <si>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</si>
  <si>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</si>
  <si>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</si>
  <si>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</si>
  <si>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</si>
  <si>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</si>
  <si>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</si>
  <si>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</si>
  <si>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</si>
  <si>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</si>
  <si>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</si>
  <si>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</si>
  <si>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</si>
  <si>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</si>
  <si>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</si>
  <si>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</si>
  <si>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</si>
  <si>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</si>
  <si>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</si>
  <si>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</si>
  <si>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</si>
  <si>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</si>
  <si>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</si>
  <si>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</si>
  <si>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</si>
  <si>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</si>
  <si>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</si>
  <si>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</si>
  <si>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</si>
  <si>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</si>
  <si>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</si>
  <si>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</si>
  <si>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</si>
  <si>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</si>
  <si>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</si>
  <si>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</si>
  <si>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</si>
  <si>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</si>
  <si>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</si>
  <si>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</si>
  <si>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</si>
  <si>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</si>
  <si>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</si>
  <si>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</si>
  <si>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</si>
  <si>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</si>
  <si>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</si>
  <si>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</si>
  <si>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</si>
  <si>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</si>
  <si>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</si>
  <si>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</si>
  <si>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</si>
  <si>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</si>
  <si>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</si>
  <si>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</si>
  <si>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</si>
  <si>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</si>
  <si>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</si>
  <si>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</si>
  <si>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</si>
  <si>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</si>
  <si>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</si>
  <si>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</si>
  <si>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</si>
  <si>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</si>
  <si>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</si>
  <si>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</si>
  <si>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</si>
  <si>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</si>
  <si>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</si>
  <si>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</si>
  <si>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</si>
  <si>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</si>
  <si>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</si>
  <si>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</si>
  <si>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</si>
  <si>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</si>
  <si>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</si>
  <si>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</si>
  <si>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</si>
  <si>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</si>
  <si>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</si>
  <si>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</si>
  <si>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</si>
  <si>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</si>
  <si>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</si>
  <si>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</si>
  <si>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</si>
  <si>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</si>
  <si>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</si>
  <si>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</si>
  <si>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</si>
  <si>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</si>
  <si>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</si>
  <si>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</si>
  <si>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</si>
  <si>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</si>
  <si>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</si>
  <si>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</si>
  <si>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</si>
  <si>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</si>
  <si>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</si>
  <si>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</si>
  <si>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</si>
  <si>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</si>
  <si>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</si>
  <si>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</si>
  <si>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</si>
  <si>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</si>
  <si>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</si>
  <si>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</si>
  <si>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</si>
  <si>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</si>
  <si>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</si>
  <si>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</si>
  <si>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</si>
  <si>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</si>
  <si>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</si>
  <si>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</si>
  <si>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</si>
  <si>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</si>
  <si>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</si>
  <si>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</si>
  <si>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</si>
  <si>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</si>
  <si>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</si>
  <si>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</si>
  <si>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</si>
  <si>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</si>
  <si>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</si>
  <si>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</si>
  <si>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</si>
  <si>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</si>
  <si>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</si>
  <si>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</si>
  <si>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</si>
  <si>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</si>
  <si>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</si>
  <si>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</si>
  <si>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</si>
  <si>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</si>
  <si>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</si>
  <si>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</si>
  <si>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</si>
  <si>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</si>
  <si>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</si>
  <si>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</si>
  <si>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</si>
  <si>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</si>
  <si>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</si>
  <si>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</si>
  <si>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</si>
  <si>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</si>
  <si>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</si>
  <si>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</si>
  <si>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</si>
  <si>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</si>
  <si>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</si>
  <si>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</si>
  <si>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</si>
  <si>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</si>
  <si>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</si>
  <si>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</si>
  <si>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</si>
  <si>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</si>
  <si>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</si>
  <si>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</si>
  <si>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</si>
  <si>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</si>
  <si>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</si>
  <si>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</si>
  <si>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</si>
  <si>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</si>
  <si>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</si>
  <si>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</si>
  <si>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</si>
  <si>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</si>
  <si>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</si>
  <si>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</si>
  <si>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</si>
  <si>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</si>
  <si>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</si>
  <si>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</si>
  <si>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</si>
  <si>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</si>
  <si>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</si>
  <si>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</si>
  <si>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</si>
  <si>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</si>
  <si>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</si>
  <si>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</si>
  <si>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</si>
  <si>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</si>
  <si>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</si>
  <si>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</si>
  <si>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</si>
  <si>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</si>
  <si>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</si>
  <si>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</si>
  <si>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</si>
  <si>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</si>
  <si>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</si>
  <si>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</si>
  <si>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</si>
  <si>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</si>
  <si>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</si>
  <si>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</si>
  <si>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</si>
  <si>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</si>
  <si>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</si>
  <si>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</si>
  <si>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</si>
  <si>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</si>
  <si>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</si>
  <si>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</si>
  <si>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</si>
  <si>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</si>
  <si>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</si>
  <si>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</si>
  <si>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</si>
  <si>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</si>
  <si>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</si>
  <si>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</si>
  <si>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</si>
  <si>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</si>
  <si>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</si>
  <si>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</si>
  <si>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</si>
  <si>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</si>
  <si>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</si>
  <si>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</si>
  <si>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</si>
  <si>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</si>
  <si>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</si>
  <si>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</si>
  <si>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</si>
  <si>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</si>
  <si>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</si>
  <si>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</si>
  <si>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</si>
  <si>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</si>
  <si>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</si>
  <si>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</si>
  <si>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</si>
  <si>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</si>
  <si>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</si>
  <si>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</si>
  <si>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</si>
  <si>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</si>
  <si>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</si>
  <si>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</si>
  <si>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</si>
  <si>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</si>
  <si>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</si>
  <si>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</si>
  <si>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</si>
  <si>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</si>
  <si>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</si>
  <si>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</si>
  <si>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</si>
  <si>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</si>
  <si>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</si>
  <si>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</si>
  <si>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</si>
  <si>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</si>
  <si>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</si>
  <si>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</si>
  <si>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</si>
  <si>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</si>
  <si>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</si>
  <si>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</si>
  <si>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</si>
  <si>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</si>
  <si>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</si>
  <si>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</si>
  <si>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</si>
  <si>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</si>
  <si>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</si>
  <si>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</si>
  <si>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</si>
  <si>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</si>
  <si>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</si>
  <si>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</si>
  <si>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</si>
  <si>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</si>
  <si>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</si>
  <si>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</si>
  <si>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</si>
  <si>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</si>
  <si>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</si>
  <si>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</si>
  <si>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</si>
  <si>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</si>
  <si>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</si>
  <si>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</si>
  <si>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</si>
  <si>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</si>
  <si>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</si>
  <si>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</si>
  <si>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</si>
  <si>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</si>
  <si>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</si>
  <si>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</si>
  <si>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</si>
  <si>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</si>
  <si>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</si>
  <si>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</si>
  <si>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</si>
  <si>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</si>
  <si>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</si>
  <si>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</si>
  <si>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</si>
  <si>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</si>
  <si>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</si>
  <si>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</si>
  <si>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</si>
  <si>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</si>
  <si>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</si>
  <si>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</si>
  <si>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</si>
  <si>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</si>
  <si>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</si>
  <si>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</si>
  <si>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</si>
  <si>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</si>
  <si>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</si>
  <si>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</si>
  <si>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</si>
  <si>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</si>
  <si>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</si>
  <si>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</si>
  <si>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</si>
  <si>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</si>
  <si>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</si>
  <si>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</si>
  <si>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</si>
  <si>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</si>
  <si>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</si>
  <si>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</si>
  <si>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</si>
  <si>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</si>
  <si>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</si>
  <si>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</si>
  <si>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</si>
  <si>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</si>
  <si>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</si>
  <si>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</si>
  <si>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</si>
  <si>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</si>
  <si>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</si>
  <si>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</si>
  <si>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</si>
  <si>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</si>
  <si>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</si>
  <si>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</si>
  <si>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</si>
  <si>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</si>
  <si>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</si>
  <si>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</si>
  <si>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</si>
  <si>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</si>
  <si>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</si>
  <si>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</si>
  <si>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</si>
  <si>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</si>
  <si>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</si>
  <si>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</si>
  <si>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</si>
  <si>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</si>
  <si>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</si>
  <si>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</si>
  <si>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</si>
  <si>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</si>
  <si>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</si>
  <si>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</si>
  <si>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</si>
  <si>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</si>
  <si>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</si>
  <si>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</si>
  <si>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</si>
  <si>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</si>
  <si>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</si>
  <si>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</si>
  <si>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</si>
  <si>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</si>
  <si>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</si>
  <si>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</si>
  <si>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</si>
  <si>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</si>
  <si>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</si>
  <si>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</si>
  <si>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</si>
  <si>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</si>
  <si>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</si>
  <si>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</si>
  <si>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</si>
  <si>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</si>
  <si>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</si>
  <si>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</si>
  <si>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</si>
  <si>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</si>
  <si>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</si>
  <si>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</si>
  <si>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</si>
  <si>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</si>
  <si>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</si>
  <si>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</si>
  <si>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</si>
  <si>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</si>
  <si>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</si>
  <si>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</si>
  <si>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</si>
  <si>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</si>
  <si>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</si>
  <si>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</si>
  <si>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</si>
  <si>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</si>
  <si>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</si>
  <si>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</si>
  <si>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</si>
  <si>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</si>
  <si>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</si>
  <si>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</si>
  <si>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</si>
  <si>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</si>
  <si>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</si>
  <si>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</si>
  <si>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</si>
  <si>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</si>
  <si>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</si>
  <si>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</si>
  <si>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</si>
  <si>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</si>
  <si>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</si>
  <si>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</si>
  <si>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</si>
  <si>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</si>
  <si>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</si>
  <si>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</si>
  <si>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</si>
  <si>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</si>
  <si>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</si>
  <si>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</si>
  <si>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</si>
  <si>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</si>
  <si>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</si>
  <si>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</si>
  <si>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</si>
  <si>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</si>
  <si>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</si>
  <si>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</si>
  <si>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</si>
  <si>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</si>
  <si>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</si>
  <si>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</si>
  <si>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</si>
  <si>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</si>
  <si>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</si>
  <si>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</si>
  <si>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</si>
  <si>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</si>
  <si>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</si>
  <si>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</si>
  <si>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</si>
  <si>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</si>
  <si>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</si>
  <si>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</si>
  <si>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</si>
  <si>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</si>
  <si>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</si>
  <si>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</si>
  <si>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</si>
  <si>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</si>
  <si>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</si>
  <si>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</si>
  <si>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</si>
  <si>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</si>
  <si>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</si>
  <si>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</si>
  <si>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</si>
  <si>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</si>
  <si>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</si>
  <si>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</si>
  <si>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</si>
  <si>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</si>
  <si>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</si>
  <si>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</si>
  <si>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</si>
  <si>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</si>
  <si>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</si>
  <si>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</si>
  <si>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</si>
  <si>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</si>
  <si>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</si>
  <si>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</si>
  <si>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</si>
  <si>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</si>
  <si>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</si>
  <si>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</si>
  <si>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</si>
  <si>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</si>
  <si>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</si>
  <si>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</si>
  <si>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</si>
  <si>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</si>
  <si>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</si>
  <si>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</si>
  <si>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</si>
  <si>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</si>
  <si>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</si>
  <si>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</si>
  <si>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</si>
  <si>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</si>
  <si>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</si>
  <si>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</si>
  <si>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</si>
  <si>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</si>
  <si>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</si>
  <si>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</si>
  <si>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</si>
  <si>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</si>
  <si>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</si>
  <si>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</si>
  <si>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</si>
  <si>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</si>
  <si>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</si>
  <si>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</si>
  <si>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</si>
  <si>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</si>
  <si>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</si>
  <si>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</si>
  <si>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</si>
  <si>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</si>
  <si>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</si>
  <si>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</si>
  <si>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</si>
  <si>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</si>
  <si>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</si>
  <si>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</si>
  <si>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</si>
  <si>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</si>
  <si>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</si>
  <si>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</si>
  <si>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</si>
  <si>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</si>
  <si>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</si>
  <si>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</si>
  <si>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</si>
  <si>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</si>
  <si>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</si>
  <si>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</si>
  <si>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</si>
  <si>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</si>
  <si>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</si>
  <si>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</si>
  <si>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</si>
  <si>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</si>
  <si>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</si>
  <si>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</si>
  <si>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</si>
  <si>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</si>
  <si>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</si>
  <si>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</si>
  <si>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</si>
  <si>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</si>
  <si>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</si>
  <si>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</si>
  <si>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</si>
  <si>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</si>
  <si>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</si>
  <si>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</si>
  <si>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</si>
  <si>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</si>
  <si>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</si>
  <si>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</si>
  <si>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</si>
  <si>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</si>
  <si>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</si>
  <si>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</si>
  <si>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</si>
  <si>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</si>
  <si>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</si>
  <si>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</si>
  <si>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</si>
  <si>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</si>
  <si>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</si>
  <si>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</si>
  <si>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</si>
  <si>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</si>
  <si>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</si>
  <si>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</si>
  <si>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</si>
  <si>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</si>
  <si>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</si>
  <si>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</si>
  <si>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</si>
  <si>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</si>
  <si>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</si>
  <si>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</si>
  <si>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</si>
  <si>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</si>
  <si>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</si>
  <si>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</si>
  <si>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</si>
  <si>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</si>
  <si>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</si>
  <si>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</si>
  <si>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</si>
  <si>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</si>
  <si>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</si>
  <si>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</si>
  <si>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</si>
  <si>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</si>
  <si>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</si>
  <si>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</si>
  <si>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</si>
  <si>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</si>
  <si>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</si>
  <si>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</si>
  <si>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</si>
  <si>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</si>
  <si>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</si>
  <si>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</si>
  <si>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</si>
  <si>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</si>
  <si>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</si>
  <si>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</si>
  <si>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</si>
  <si>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</si>
  <si>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</si>
  <si>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</si>
  <si>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</si>
  <si>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</si>
  <si>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</si>
  <si>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</si>
  <si>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</si>
  <si>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</si>
  <si>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</si>
  <si>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</si>
  <si>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</si>
  <si>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</si>
  <si>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</si>
  <si>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</si>
  <si>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</si>
  <si>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</si>
  <si>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</si>
  <si>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</si>
  <si>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</si>
  <si>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</si>
  <si>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</si>
  <si>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</si>
  <si>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</si>
  <si>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</si>
  <si>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</si>
  <si>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</si>
  <si>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</si>
  <si>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</si>
  <si>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</si>
  <si>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</si>
  <si>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</si>
  <si>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</si>
  <si>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</si>
  <si>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</si>
  <si>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</si>
  <si>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</si>
  <si>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</si>
  <si>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</si>
  <si>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</si>
  <si>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</si>
  <si>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</si>
  <si>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</si>
  <si>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</si>
  <si>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</si>
  <si>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</si>
  <si>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</si>
  <si>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</si>
  <si>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</si>
  <si>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</si>
  <si>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</si>
  <si>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</si>
  <si>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</si>
  <si>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</si>
  <si>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</si>
  <si>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</si>
  <si>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</si>
  <si>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</si>
  <si>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</si>
  <si>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</si>
  <si>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</si>
  <si>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</si>
  <si>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</si>
  <si>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</si>
  <si>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</si>
  <si>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</si>
  <si>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</si>
  <si>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</si>
  <si>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</si>
  <si>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</si>
  <si>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</si>
  <si>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</si>
  <si>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</si>
  <si>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</si>
  <si>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</si>
  <si>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</si>
  <si>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</si>
  <si>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</si>
  <si>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</si>
  <si>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</si>
  <si>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</si>
  <si>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</si>
  <si>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</si>
  <si>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</si>
  <si>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</si>
  <si>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</si>
  <si>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</si>
  <si>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</si>
  <si>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</si>
  <si>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</si>
  <si>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</si>
  <si>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</si>
  <si>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</si>
  <si>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</si>
  <si>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</si>
  <si>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</si>
  <si>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</si>
  <si>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</si>
  <si>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</si>
  <si>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</si>
  <si>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</si>
  <si>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</si>
  <si>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</si>
  <si>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</si>
  <si>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</si>
  <si>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</si>
  <si>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</si>
  <si>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</si>
  <si>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</si>
  <si>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</si>
  <si>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</si>
  <si>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</si>
  <si>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</si>
  <si>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</si>
  <si>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</si>
  <si>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</si>
  <si>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</si>
  <si>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</si>
  <si>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</si>
  <si>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</si>
  <si>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</si>
  <si>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</si>
  <si>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</si>
  <si>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</si>
  <si>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</si>
  <si>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</si>
  <si>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</si>
  <si>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</si>
  <si>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</si>
  <si>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</si>
  <si>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</si>
  <si>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</si>
  <si>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</si>
  <si>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</si>
  <si>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</si>
  <si>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</si>
  <si>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</si>
  <si>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</si>
  <si>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</si>
  <si>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</si>
  <si>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</si>
  <si>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</si>
  <si>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</si>
  <si>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</si>
  <si>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</si>
  <si>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</si>
  <si>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</si>
  <si>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</si>
  <si>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</si>
  <si>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</si>
  <si>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</si>
  <si>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</si>
  <si>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</si>
  <si>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</si>
  <si>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</si>
  <si>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</si>
  <si>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</si>
  <si>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</si>
  <si>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</si>
  <si>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</si>
  <si>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</si>
  <si>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</si>
  <si>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</si>
  <si>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</si>
  <si>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</si>
  <si>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</si>
  <si>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</si>
  <si>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</si>
  <si>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</si>
  <si>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</si>
  <si>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</si>
  <si>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</si>
  <si>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</si>
  <si>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</si>
  <si>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</si>
  <si>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</si>
  <si>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</si>
  <si>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</si>
  <si>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</si>
  <si>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</si>
  <si>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</si>
  <si>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</si>
  <si>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</si>
  <si>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</si>
  <si>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</si>
  <si>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</si>
  <si>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</si>
  <si>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</si>
  <si>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</si>
  <si>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</si>
  <si>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</si>
  <si>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</si>
  <si>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</si>
  <si>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</si>
  <si>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</si>
  <si>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</si>
  <si>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</si>
  <si>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</si>
  <si>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</si>
  <si>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</si>
  <si>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</si>
  <si>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</si>
  <si>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</si>
  <si>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</si>
  <si>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</si>
  <si>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</si>
  <si>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</si>
  <si>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</si>
  <si>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</si>
  <si>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</si>
  <si>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</si>
  <si>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</si>
  <si>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</si>
  <si>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</si>
  <si>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</si>
  <si>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</si>
  <si>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</si>
  <si>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</si>
  <si>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</si>
  <si>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</si>
  <si>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</si>
  <si>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</si>
  <si>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</si>
  <si>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</si>
  <si>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</si>
  <si>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</si>
  <si>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</si>
  <si>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</si>
  <si>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</si>
  <si>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</si>
  <si>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</si>
  <si>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</si>
  <si>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</si>
  <si>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</si>
  <si>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</si>
  <si>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</si>
  <si>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</si>
  <si>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</si>
  <si>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</si>
  <si>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</si>
  <si>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</si>
  <si>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</si>
  <si>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</si>
  <si>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</si>
  <si>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</si>
  <si>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</si>
  <si>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</si>
  <si>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</si>
  <si>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</si>
  <si>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</si>
  <si>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</si>
  <si>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</si>
  <si>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</si>
  <si>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</si>
  <si>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</si>
  <si>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</si>
  <si>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</si>
  <si>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</si>
  <si>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</si>
  <si>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</si>
  <si>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</si>
  <si>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</si>
  <si>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</si>
  <si>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</si>
  <si>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</si>
  <si>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</si>
  <si>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</si>
  <si>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</si>
  <si>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</si>
  <si>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</si>
  <si>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</si>
  <si>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</si>
  <si>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</si>
  <si>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</si>
  <si>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</si>
  <si>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</si>
  <si>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</si>
  <si>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</si>
  <si>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</si>
  <si>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</si>
  <si>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</si>
  <si>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</si>
  <si>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</si>
  <si>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</si>
  <si>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</si>
  <si>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</si>
  <si>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</si>
  <si>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</si>
  <si>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</si>
  <si>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</si>
  <si>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</si>
  <si>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</si>
  <si>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</si>
  <si>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</si>
  <si>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</si>
  <si>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</si>
  <si>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</si>
  <si>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</si>
  <si>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</si>
  <si>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</si>
  <si>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</si>
  <si>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</si>
  <si>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</si>
  <si>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</si>
  <si>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</si>
  <si>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</si>
  <si>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</si>
  <si>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</si>
  <si>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</si>
  <si>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</si>
  <si>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</si>
  <si>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</si>
  <si>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</si>
  <si>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</si>
  <si>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</si>
  <si>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</si>
  <si>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</si>
  <si>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</si>
  <si>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</si>
  <si>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</si>
  <si>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</si>
  <si>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</si>
  <si>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</si>
  <si>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</si>
  <si>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</si>
  <si>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</si>
  <si>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</si>
  <si>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</si>
  <si>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</si>
  <si>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</si>
  <si>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</si>
  <si>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</si>
  <si>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</si>
  <si>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</si>
  <si>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</si>
  <si>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</si>
  <si>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</si>
  <si>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</si>
  <si>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</si>
  <si>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</si>
  <si>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</si>
  <si>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</si>
  <si>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</si>
  <si>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</si>
  <si>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</si>
  <si>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</si>
  <si>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</si>
  <si>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</si>
  <si>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</si>
  <si>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</si>
  <si>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</si>
  <si>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</si>
  <si>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</si>
  <si>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</si>
  <si>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</si>
  <si>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</si>
  <si>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</si>
  <si>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</si>
  <si>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</si>
  <si>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</si>
  <si>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</si>
  <si>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</si>
  <si>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</si>
  <si>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</si>
  <si>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</si>
  <si>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</si>
  <si>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</si>
  <si>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</si>
  <si>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</si>
  <si>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</si>
  <si>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</si>
  <si>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</si>
  <si>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</si>
  <si>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</si>
  <si>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</si>
  <si>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</si>
  <si>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</si>
  <si>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</si>
  <si>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</si>
  <si>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</si>
  <si>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</si>
  <si>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</si>
  <si>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</si>
  <si>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</si>
  <si>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</si>
  <si>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</si>
  <si>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</si>
  <si>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</si>
  <si>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</si>
  <si>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</si>
  <si>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</si>
  <si>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</si>
  <si>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</si>
  <si>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</si>
  <si>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</si>
  <si>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</si>
  <si>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</si>
  <si>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</si>
  <si>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</si>
  <si>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</si>
  <si>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</si>
  <si>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</si>
  <si>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</si>
  <si>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</si>
  <si>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</si>
  <si>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</si>
  <si>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</si>
  <si>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</si>
  <si>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</si>
  <si>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</si>
  <si>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</si>
  <si>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</si>
  <si>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</si>
  <si>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</si>
  <si>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</si>
  <si>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</si>
  <si>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</si>
  <si>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</si>
  <si>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</si>
  <si>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</si>
  <si>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</si>
  <si>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</si>
  <si>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</si>
  <si>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</si>
  <si>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</si>
  <si>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</si>
  <si>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</si>
  <si>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</si>
  <si>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</si>
  <si>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</si>
  <si>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</si>
  <si>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</si>
  <si>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</si>
  <si>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</si>
  <si>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</si>
  <si>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</si>
  <si>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</si>
  <si>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</si>
  <si>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</si>
  <si>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</si>
  <si>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</si>
  <si>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</si>
  <si>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</si>
  <si>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</si>
  <si>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</si>
  <si>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</si>
  <si>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</si>
  <si>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</si>
  <si>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</si>
  <si>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</si>
  <si>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</si>
  <si>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</si>
  <si>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</si>
  <si>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</si>
  <si>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</si>
  <si>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</si>
  <si>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</si>
  <si>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</si>
  <si>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</si>
  <si>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</si>
  <si>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</si>
  <si>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</si>
  <si>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</si>
  <si>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</si>
  <si>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</si>
  <si>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</si>
  <si>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</si>
  <si>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</si>
  <si>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</si>
  <si>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</si>
  <si>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</si>
  <si>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</si>
  <si>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</si>
  <si>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</si>
  <si>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</si>
  <si>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</si>
  <si>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</si>
  <si>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</si>
  <si>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</si>
  <si>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</si>
  <si>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</si>
  <si>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</si>
  <si>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</si>
  <si>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</si>
  <si>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</si>
  <si>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</si>
  <si>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</si>
  <si>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</si>
  <si>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</si>
  <si>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</si>
  <si>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</si>
  <si>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</si>
  <si>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</si>
  <si>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</si>
  <si>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</si>
  <si>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</si>
  <si>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</si>
  <si>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</si>
  <si>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</si>
  <si>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</si>
  <si>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</si>
  <si>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</si>
  <si>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</si>
  <si>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</si>
  <si>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</si>
  <si>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</si>
  <si>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</si>
  <si>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</si>
  <si>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</si>
  <si>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</si>
  <si>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</si>
  <si>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</si>
  <si>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</si>
  <si>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</si>
  <si>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</si>
  <si>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</si>
  <si>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</si>
  <si>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</si>
  <si>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</si>
  <si>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</si>
  <si>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</si>
  <si>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</si>
  <si>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</si>
  <si>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</si>
  <si>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</si>
  <si>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</si>
  <si>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</si>
  <si>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</si>
  <si>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</si>
  <si>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</si>
  <si>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</si>
  <si>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</si>
  <si>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</si>
  <si>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</si>
  <si>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</si>
  <si>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</si>
  <si>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</si>
  <si>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</si>
  <si>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</si>
  <si>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</si>
  <si>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</si>
  <si>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</si>
  <si>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</si>
  <si>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</si>
  <si>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</si>
  <si>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</si>
  <si>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</si>
  <si>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</si>
  <si>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</si>
  <si>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</si>
  <si>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</si>
  <si>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</si>
  <si>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</si>
  <si>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</si>
  <si>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</si>
  <si>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</si>
  <si>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</si>
  <si>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</si>
  <si>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</si>
  <si>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</si>
  <si>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</si>
  <si>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</si>
  <si>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</si>
  <si>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</si>
  <si>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</si>
  <si>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</si>
  <si>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</si>
  <si>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</si>
  <si>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</si>
  <si>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</si>
  <si>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</si>
  <si>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</si>
  <si>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</si>
  <si>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</si>
  <si>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</si>
  <si>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</si>
  <si>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</si>
  <si>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</si>
  <si>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</si>
  <si>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</si>
  <si>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</si>
  <si>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</si>
  <si>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</si>
  <si>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</si>
  <si>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</si>
  <si>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</si>
  <si>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</si>
  <si>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</si>
  <si>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</si>
  <si>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</si>
  <si>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</si>
  <si>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</si>
  <si>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</si>
  <si>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</si>
  <si>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</si>
  <si>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</si>
  <si>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</si>
  <si>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</si>
  <si>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</si>
  <si>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</si>
  <si>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</si>
  <si>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</si>
  <si>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</si>
  <si>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</si>
  <si>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</si>
  <si>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</si>
  <si>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</si>
  <si>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</si>
  <si>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</si>
  <si>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</si>
  <si>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</si>
  <si>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</si>
  <si>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</si>
  <si>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</si>
  <si>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</si>
  <si>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</si>
  <si>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</si>
  <si>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</si>
  <si>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</si>
  <si>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</si>
  <si>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</si>
  <si>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</si>
  <si>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</si>
  <si>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</si>
  <si>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</si>
  <si>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</si>
  <si>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</si>
  <si>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</si>
  <si>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</si>
  <si>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</si>
  <si>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</si>
  <si>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</si>
  <si>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</si>
  <si>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</si>
  <si>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</si>
  <si>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</si>
  <si>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</si>
  <si>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</si>
  <si>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</si>
  <si>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</si>
  <si>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</si>
  <si>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</si>
  <si>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</si>
  <si>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</si>
  <si>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</si>
  <si>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</si>
  <si>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</si>
  <si>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</si>
  <si>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</si>
  <si>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</si>
  <si>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</si>
  <si>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</si>
  <si>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</si>
  <si>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</si>
  <si>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</si>
  <si>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</si>
  <si>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</si>
  <si>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</si>
  <si>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</si>
  <si>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</si>
  <si>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</si>
  <si>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</si>
  <si>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</si>
  <si>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</si>
  <si>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</si>
  <si>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</si>
  <si>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</si>
  <si>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</si>
  <si>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</si>
  <si>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</si>
  <si>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</si>
  <si>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</si>
  <si>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</si>
  <si>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</si>
  <si>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</si>
  <si>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</si>
  <si>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</si>
  <si>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</si>
  <si>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</si>
  <si>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</si>
  <si>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</si>
  <si>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</si>
  <si>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</si>
  <si>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</si>
  <si>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</si>
  <si>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</si>
  <si>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</si>
  <si>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</si>
  <si>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</si>
  <si>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</si>
  <si>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</si>
  <si>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</si>
  <si>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</si>
  <si>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</si>
  <si>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</si>
  <si>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</si>
  <si>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</si>
  <si>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</si>
  <si>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</si>
  <si>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</si>
  <si>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</si>
  <si>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</si>
  <si>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</si>
  <si>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</si>
  <si>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</si>
  <si>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</si>
  <si>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</si>
  <si>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</si>
  <si>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</si>
  <si>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</si>
  <si>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</si>
  <si>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</si>
  <si>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</si>
  <si>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</si>
  <si>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</si>
  <si>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</si>
  <si>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</si>
  <si>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</si>
  <si>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</si>
  <si>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</si>
  <si>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</si>
  <si>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</si>
  <si>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</si>
  <si>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</si>
  <si>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</si>
  <si>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</si>
  <si>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</si>
  <si>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</si>
  <si>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</si>
  <si>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</si>
  <si>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</si>
  <si>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</si>
  <si>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</si>
  <si>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</si>
  <si>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</si>
  <si>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</si>
  <si>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</si>
  <si>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</si>
  <si>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</si>
  <si>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</si>
  <si>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</si>
  <si>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</si>
  <si>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</si>
  <si>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</si>
  <si>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</si>
  <si>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</si>
  <si>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</si>
  <si>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</si>
  <si>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</si>
  <si>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</si>
  <si>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</si>
  <si>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</si>
  <si>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</si>
  <si>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</si>
  <si>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</si>
  <si>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</si>
  <si>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</si>
  <si>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</si>
  <si>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</si>
  <si>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</si>
  <si>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</si>
  <si>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</si>
  <si>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</si>
  <si>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</si>
  <si>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</si>
  <si>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</si>
  <si>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</si>
  <si>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</si>
  <si>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</si>
  <si>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</si>
  <si>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</si>
  <si>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</si>
  <si>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</si>
  <si>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</si>
  <si>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</si>
  <si>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</si>
  <si>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</si>
  <si>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</si>
  <si>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</si>
  <si>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</si>
  <si>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</si>
  <si>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</si>
  <si>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</si>
  <si>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</si>
  <si>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</si>
  <si>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</si>
  <si>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</si>
  <si>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</si>
  <si>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</si>
  <si>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</si>
  <si>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</si>
  <si>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</si>
  <si>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</si>
  <si>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</si>
  <si>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</si>
  <si>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</si>
  <si>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</si>
  <si>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</si>
  <si>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</si>
  <si>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</si>
  <si>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</si>
  <si>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</si>
  <si>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</si>
  <si>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</si>
  <si>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</si>
  <si>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</si>
  <si>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</si>
  <si>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</si>
  <si>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</si>
  <si>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</si>
  <si>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</si>
  <si>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</si>
  <si>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</si>
  <si>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</si>
  <si>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</si>
  <si>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</si>
  <si>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</si>
  <si>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</si>
  <si>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</si>
  <si>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</si>
  <si>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</si>
  <si>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</si>
  <si>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</si>
  <si>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</si>
  <si>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</si>
  <si>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</si>
  <si>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</si>
  <si>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</si>
  <si>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</si>
  <si>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</si>
  <si>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</si>
  <si>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</si>
  <si>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</si>
  <si>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</si>
  <si>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</si>
  <si>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</si>
  <si>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</si>
  <si>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</si>
  <si>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</si>
  <si>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</si>
  <si>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</si>
  <si>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</si>
  <si>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</si>
  <si>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</si>
  <si>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</si>
  <si>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</si>
  <si>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</si>
  <si>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</si>
  <si>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</si>
  <si>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</si>
  <si>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</si>
  <si>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</si>
  <si>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</si>
  <si>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</si>
  <si>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</si>
  <si>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</si>
  <si>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</si>
  <si>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</si>
  <si>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</si>
  <si>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</si>
  <si>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</si>
  <si>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</si>
  <si>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</si>
  <si>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</si>
  <si>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</si>
  <si>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</si>
  <si>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</si>
  <si>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</si>
  <si>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</si>
  <si>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</si>
  <si>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</si>
  <si>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</si>
  <si>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</si>
  <si>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</si>
  <si>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</si>
  <si>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</si>
  <si>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</si>
  <si>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</si>
  <si>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</si>
  <si>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</si>
  <si>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</si>
  <si>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</si>
  <si>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</si>
  <si>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</si>
  <si>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</si>
  <si>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</si>
  <si>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</si>
  <si>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</si>
  <si>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</si>
  <si>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</si>
  <si>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</si>
  <si>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</si>
  <si>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</si>
  <si>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</si>
  <si>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</si>
  <si>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</si>
  <si>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</si>
  <si>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</si>
  <si>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</si>
  <si>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</si>
  <si>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</si>
  <si>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</si>
  <si>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</si>
  <si>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</si>
  <si>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</si>
  <si>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</si>
  <si>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</si>
  <si>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</si>
  <si>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</si>
  <si>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</si>
  <si>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</si>
  <si>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</si>
  <si>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</si>
  <si>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</si>
  <si>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</si>
  <si>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</si>
  <si>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</si>
  <si>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</si>
  <si>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</si>
  <si>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</si>
  <si>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</si>
  <si>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</si>
  <si>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</si>
  <si>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</si>
  <si>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</si>
  <si>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</si>
  <si>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</si>
  <si>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</si>
  <si>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</si>
  <si>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</si>
  <si>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</si>
  <si>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</si>
  <si>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</si>
  <si>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</si>
  <si>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</si>
  <si>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</si>
  <si>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</si>
  <si>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</si>
  <si>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</si>
  <si>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</si>
  <si>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</si>
  <si>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</si>
  <si>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</si>
  <si>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</si>
  <si>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</si>
  <si>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</si>
  <si>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</si>
  <si>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</si>
  <si>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</si>
  <si>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</si>
  <si>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</si>
  <si>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</si>
  <si>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</si>
  <si>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</si>
  <si>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</si>
  <si>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</si>
  <si>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</si>
  <si>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</si>
  <si>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</si>
  <si>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</si>
  <si>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</si>
  <si>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</si>
  <si>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</si>
  <si>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</si>
  <si>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</si>
  <si>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</si>
  <si>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</si>
  <si>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</si>
  <si>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</si>
  <si>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</si>
  <si>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</si>
  <si>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</si>
  <si>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</si>
  <si>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</si>
  <si>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</si>
  <si>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</si>
  <si>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</si>
  <si>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</si>
  <si>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</si>
  <si>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</si>
  <si>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</si>
  <si>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</si>
  <si>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</si>
  <si>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</si>
  <si>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</si>
  <si>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</si>
  <si>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</si>
  <si>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</si>
  <si>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</si>
  <si>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</si>
  <si>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</si>
  <si>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</si>
  <si>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</si>
  <si>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</si>
  <si>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</si>
  <si>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</si>
  <si>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</si>
  <si>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</si>
  <si>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</si>
  <si>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</si>
  <si>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</si>
  <si>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</si>
  <si>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</si>
  <si>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</si>
  <si>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</si>
  <si>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</si>
  <si>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</si>
  <si>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</si>
  <si>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</si>
  <si>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</si>
  <si>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</si>
  <si>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</si>
  <si>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</si>
  <si>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</si>
  <si>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</si>
  <si>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</si>
  <si>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</si>
  <si>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</si>
  <si>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</si>
  <si>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</si>
  <si>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</si>
  <si>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</si>
  <si>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</si>
  <si>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</si>
  <si>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</si>
  <si>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</si>
  <si>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</si>
  <si>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</si>
  <si>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</si>
  <si>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</si>
  <si>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</si>
  <si>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</si>
  <si>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</si>
  <si>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</si>
  <si>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</si>
  <si>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</si>
  <si>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</si>
  <si>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</si>
  <si>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</si>
  <si>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</si>
  <si>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</si>
  <si>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</si>
  <si>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</si>
  <si>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</si>
  <si>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</si>
  <si>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</si>
  <si>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</si>
  <si>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</si>
  <si>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</si>
  <si>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</si>
  <si>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</si>
  <si>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</si>
  <si>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</si>
  <si>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</si>
  <si>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</si>
  <si>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</si>
  <si>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</si>
  <si>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</si>
  <si>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</si>
  <si>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</si>
  <si>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</si>
  <si>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</si>
  <si>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</si>
  <si>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</si>
  <si>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</si>
  <si>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</si>
  <si>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</si>
  <si>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</si>
  <si>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</si>
  <si>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</si>
  <si>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</si>
  <si>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</si>
  <si>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</si>
  <si>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</si>
  <si>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</si>
  <si>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</si>
  <si>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</si>
  <si>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</si>
  <si>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</si>
  <si>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</si>
  <si>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</si>
  <si>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</si>
  <si>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</si>
  <si>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</si>
  <si>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</si>
  <si>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</si>
  <si>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</si>
  <si>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</si>
  <si>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</si>
  <si>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</si>
  <si>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</si>
  <si>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</si>
  <si>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</si>
  <si>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</si>
  <si>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</si>
  <si>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</si>
  <si>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</si>
  <si>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</si>
  <si>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</si>
  <si>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</si>
  <si>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</si>
  <si>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</si>
  <si>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</si>
  <si>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</si>
  <si>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</si>
  <si>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</si>
  <si>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</si>
  <si>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</si>
  <si>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</si>
  <si>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</si>
  <si>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</si>
  <si>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</si>
  <si>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</si>
  <si>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</si>
  <si>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</si>
  <si>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</si>
  <si>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</si>
  <si>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</si>
  <si>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</si>
  <si>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</si>
  <si>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</si>
  <si>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</si>
  <si>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</si>
  <si>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</si>
  <si>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</si>
  <si>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</si>
  <si>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</si>
  <si>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</si>
  <si>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</si>
  <si>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</si>
  <si>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</si>
  <si>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</si>
  <si>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</si>
  <si>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</si>
  <si>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</si>
  <si>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</si>
  <si>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</si>
  <si>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</si>
  <si>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</si>
  <si>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</si>
  <si>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</si>
  <si>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</si>
  <si>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</si>
  <si>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</si>
  <si>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</si>
  <si>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</si>
  <si>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</si>
  <si>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</si>
  <si>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</si>
  <si>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</si>
  <si>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</si>
  <si>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</si>
  <si>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</si>
  <si>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</si>
  <si>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</si>
  <si>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</si>
  <si>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</si>
  <si>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</si>
  <si>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</si>
  <si>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</si>
  <si>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</si>
  <si>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</si>
  <si>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</si>
  <si>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</si>
  <si>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</si>
  <si>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</si>
  <si>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</si>
  <si>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</si>
  <si>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</si>
  <si>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</si>
  <si>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</si>
  <si>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</si>
  <si>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</si>
  <si>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</si>
  <si>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</si>
  <si>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</si>
  <si>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</si>
  <si>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</si>
  <si>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</si>
  <si>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</si>
  <si>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</si>
  <si>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</si>
  <si>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</si>
  <si>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</si>
  <si>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</si>
  <si>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</si>
  <si>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</si>
  <si>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</si>
  <si>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</si>
  <si>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</si>
  <si>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</si>
  <si>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</si>
  <si>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</si>
  <si>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</si>
  <si>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</si>
  <si>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</si>
  <si>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</si>
  <si>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</si>
  <si>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</si>
  <si>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</si>
  <si>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</si>
  <si>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</si>
  <si>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</si>
  <si>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</si>
  <si>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</si>
  <si>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</si>
  <si>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</si>
  <si>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</si>
  <si>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</si>
  <si>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</si>
  <si>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</si>
  <si>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</si>
  <si>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</si>
  <si>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</si>
  <si>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</si>
  <si>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</si>
  <si>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</si>
  <si>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</si>
  <si>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</si>
  <si>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</si>
  <si>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</si>
  <si>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</si>
  <si>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</si>
  <si>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</si>
  <si>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</si>
  <si>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</si>
  <si>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</si>
  <si>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</si>
  <si>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</si>
  <si>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</si>
  <si>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</si>
  <si>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</si>
  <si>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</si>
  <si>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</si>
  <si>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</si>
  <si>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</si>
  <si>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</si>
  <si>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</si>
  <si>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</si>
  <si>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</si>
  <si>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</si>
  <si>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</si>
  <si>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</si>
  <si>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</si>
  <si>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</si>
  <si>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</si>
  <si>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</si>
  <si>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</si>
  <si>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</si>
  <si>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</si>
  <si>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</si>
  <si>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</si>
  <si>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</si>
  <si>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</si>
  <si>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</si>
  <si>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</si>
  <si>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</si>
  <si>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</si>
  <si>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</si>
  <si>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</si>
  <si>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</si>
  <si>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</si>
  <si>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</si>
  <si>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</si>
  <si>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</si>
  <si>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</si>
  <si>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</si>
  <si>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</si>
  <si>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</si>
  <si>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</si>
  <si>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</si>
  <si>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</si>
  <si>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</si>
  <si>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</si>
  <si>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</si>
  <si>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</si>
  <si>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</si>
  <si>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</si>
  <si>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</si>
  <si>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</si>
  <si>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</si>
  <si>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</si>
  <si>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</si>
  <si>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</si>
  <si>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</si>
  <si>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</si>
  <si>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</si>
  <si>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</si>
  <si>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</si>
  <si>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</si>
  <si>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</si>
  <si>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</si>
  <si>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</si>
  <si>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</si>
  <si>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</si>
  <si>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</si>
  <si>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</si>
  <si>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</si>
  <si>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</si>
  <si>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</si>
  <si>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</si>
  <si>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</si>
  <si>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</si>
  <si>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</si>
  <si>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</si>
  <si>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</si>
  <si>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</si>
  <si>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</si>
  <si>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</si>
  <si>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</si>
  <si>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</si>
  <si>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</si>
  <si>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</si>
  <si>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</si>
  <si>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</si>
  <si>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</si>
  <si>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</si>
  <si>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</si>
  <si>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</si>
  <si>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</si>
  <si>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</si>
  <si>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</si>
  <si>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</si>
  <si>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</si>
  <si>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</si>
  <si>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</si>
  <si>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</si>
  <si>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</si>
  <si>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</si>
  <si>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</si>
  <si>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</si>
  <si>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</si>
  <si>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</si>
  <si>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</si>
  <si>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</si>
  <si>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</si>
  <si>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</si>
  <si>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</si>
  <si>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</si>
  <si>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</si>
  <si>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</si>
  <si>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</si>
  <si>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</si>
  <si>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</si>
  <si>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</si>
  <si>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</si>
  <si>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</si>
  <si>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</si>
  <si>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</si>
  <si>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</si>
  <si>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</si>
  <si>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</si>
  <si>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</si>
  <si>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</si>
  <si>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</si>
  <si>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</si>
  <si>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</si>
  <si>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</si>
  <si>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</si>
  <si>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</si>
  <si>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</si>
  <si>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</si>
  <si>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</si>
  <si>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</si>
  <si>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</si>
  <si>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</si>
  <si>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</si>
  <si>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</si>
  <si>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</si>
  <si>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</si>
  <si>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</si>
  <si>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</si>
  <si>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</si>
  <si>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</si>
  <si>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</si>
  <si>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</si>
  <si>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</si>
  <si>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</si>
  <si>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</si>
  <si>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</si>
  <si>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</si>
  <si>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</si>
  <si>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</si>
  <si>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</si>
  <si>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</si>
  <si>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</si>
  <si>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</si>
  <si>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</si>
  <si>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</si>
  <si>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</si>
  <si>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</si>
  <si>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</si>
  <si>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</si>
  <si>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</si>
  <si>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</si>
  <si>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</si>
  <si>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</si>
  <si>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</si>
  <si>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</si>
  <si>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</si>
  <si>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</si>
  <si>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</si>
  <si>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</si>
  <si>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</si>
  <si>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</si>
  <si>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</si>
  <si>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</si>
  <si>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</si>
  <si>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</si>
  <si>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</si>
  <si>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</si>
  <si>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</si>
  <si>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</si>
  <si>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</si>
  <si>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</si>
  <si>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</si>
  <si>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</si>
  <si>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</si>
  <si>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</si>
  <si>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</si>
  <si>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</si>
  <si>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</si>
  <si>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</si>
  <si>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</si>
  <si>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</si>
  <si>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</si>
  <si>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</si>
  <si>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</si>
  <si>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</si>
  <si>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</si>
  <si>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</si>
  <si>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</si>
  <si>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</si>
  <si>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</si>
  <si>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</si>
  <si>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</si>
  <si>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</si>
  <si>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</si>
  <si>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</si>
  <si>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</si>
  <si>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</si>
  <si>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</si>
  <si>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</si>
  <si>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</si>
  <si>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</si>
  <si>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</si>
  <si>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</si>
  <si>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</si>
  <si>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</si>
  <si>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</si>
  <si>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</si>
  <si>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</si>
  <si>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</si>
  <si>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</si>
  <si>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</si>
  <si>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</si>
  <si>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</si>
  <si>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</si>
  <si>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</si>
  <si>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</si>
  <si>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</si>
  <si>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</si>
  <si>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</si>
  <si>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</si>
  <si>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</si>
  <si>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</si>
  <si>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</si>
  <si>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</si>
  <si>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</si>
  <si>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</si>
  <si>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</si>
  <si>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</si>
  <si>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</si>
  <si>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</si>
  <si>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</si>
  <si>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</si>
  <si>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</si>
  <si>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</si>
  <si>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</si>
  <si>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</si>
  <si>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</si>
  <si>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</si>
  <si>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</si>
  <si>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</si>
  <si>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</si>
  <si>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</si>
  <si>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</si>
  <si>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</si>
  <si>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</si>
  <si>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</si>
  <si>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</si>
  <si>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</si>
  <si>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</si>
  <si>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</si>
  <si>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</si>
  <si>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</si>
  <si>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</si>
  <si>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</si>
  <si>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</si>
  <si>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</si>
  <si>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</si>
  <si>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</si>
  <si>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</si>
  <si>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</si>
  <si>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</si>
  <si>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</si>
  <si>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</si>
  <si>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</si>
  <si>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</si>
  <si>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</si>
  <si>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</si>
  <si>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</si>
  <si>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</si>
  <si>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</si>
  <si>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</si>
  <si>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</si>
  <si>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</si>
  <si>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</si>
  <si>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</si>
  <si>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</si>
  <si>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</si>
  <si>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</si>
  <si>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</si>
  <si>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</si>
  <si>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</si>
  <si>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</si>
  <si>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</si>
  <si>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</si>
  <si>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</si>
  <si>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</si>
  <si>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</si>
  <si>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</si>
  <si>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</si>
  <si>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</si>
  <si>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</si>
  <si>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</si>
  <si>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</si>
  <si>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</si>
  <si>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</si>
  <si>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</si>
  <si>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</si>
  <si>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</si>
  <si>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</si>
  <si>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</si>
  <si>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</si>
  <si>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</si>
  <si>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</si>
  <si>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</si>
  <si>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</si>
  <si>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</si>
  <si>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</si>
  <si>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</si>
  <si>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</si>
  <si>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</si>
  <si>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</si>
  <si>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</si>
  <si>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</si>
  <si>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</si>
  <si>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</si>
  <si>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</si>
  <si>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</si>
  <si>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</si>
  <si>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</si>
  <si>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</si>
  <si>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</si>
  <si>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</si>
  <si>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</si>
  <si>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</si>
  <si>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</si>
  <si>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</si>
  <si>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</si>
  <si>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</si>
  <si>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</si>
  <si>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</si>
  <si>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</si>
  <si>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</si>
  <si>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</si>
  <si>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</si>
  <si>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</si>
  <si>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</si>
  <si>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</si>
  <si>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</si>
  <si>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</si>
  <si>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</si>
  <si>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</si>
  <si>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</si>
  <si>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</si>
  <si>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</si>
  <si>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</si>
  <si>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</si>
  <si>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</si>
  <si>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</si>
  <si>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</si>
  <si>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</si>
  <si>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</si>
  <si>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</si>
  <si>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</si>
  <si>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</si>
  <si>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</si>
  <si>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</si>
  <si>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</si>
  <si>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</si>
  <si>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</si>
  <si>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</si>
  <si>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</si>
  <si>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</si>
  <si>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</si>
  <si>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</si>
  <si>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</si>
  <si>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</si>
  <si>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</si>
  <si>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</si>
  <si>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</si>
  <si>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</si>
  <si>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</si>
  <si>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</si>
  <si>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</si>
  <si>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</si>
  <si>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</si>
  <si>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</si>
  <si>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</si>
  <si>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</si>
  <si>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</si>
  <si>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</si>
  <si>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</si>
  <si>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</si>
  <si>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</si>
  <si>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</si>
  <si>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</si>
  <si>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</si>
  <si>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</si>
  <si>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</si>
  <si>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</si>
  <si>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</si>
  <si>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</si>
  <si>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</si>
  <si>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</si>
  <si>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</si>
  <si>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</si>
  <si>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</si>
  <si>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</si>
  <si>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</si>
  <si>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</si>
  <si>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</si>
  <si>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</si>
  <si>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</si>
  <si>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</si>
  <si>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</si>
  <si>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</si>
  <si>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</si>
  <si>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</si>
  <si>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</si>
  <si>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</si>
  <si>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</si>
  <si>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</si>
  <si>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</si>
  <si>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</si>
  <si>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</si>
  <si>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</si>
  <si>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</si>
  <si>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</si>
  <si>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</si>
  <si>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</si>
  <si>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</si>
  <si>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</si>
  <si>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</si>
  <si>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</si>
  <si>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</si>
  <si>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</si>
  <si>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</si>
  <si>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</si>
  <si>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</si>
  <si>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</si>
  <si>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</si>
  <si>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</si>
  <si>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</si>
  <si>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</si>
  <si>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</si>
  <si>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</si>
  <si>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</si>
  <si>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</si>
  <si>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</si>
  <si>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</si>
  <si>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</si>
  <si>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</si>
  <si>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</si>
  <si>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</si>
  <si>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</si>
  <si>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</si>
  <si>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</si>
  <si>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</si>
  <si>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</si>
  <si>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</si>
  <si>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</si>
  <si>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</si>
  <si>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</si>
  <si>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</si>
  <si>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</si>
  <si>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</si>
  <si>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</si>
  <si>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</si>
  <si>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</si>
  <si>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</si>
  <si>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</si>
  <si>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</si>
  <si>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</si>
  <si>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</si>
  <si>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</si>
  <si>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</si>
  <si>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</si>
  <si>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</si>
  <si>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</si>
  <si>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</si>
  <si>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</si>
  <si>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</si>
  <si>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</si>
  <si>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</si>
  <si>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</si>
  <si>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</si>
  <si>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</si>
  <si>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</si>
  <si>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</si>
  <si>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</si>
  <si>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</si>
  <si>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</si>
  <si>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</si>
  <si>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</si>
  <si>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</si>
  <si>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</si>
  <si>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</si>
  <si>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</si>
  <si>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</si>
  <si>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</si>
  <si>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</si>
  <si>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</si>
  <si>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</si>
  <si>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</si>
  <si>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</si>
  <si>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</si>
  <si>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</si>
  <si>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</si>
  <si>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</si>
  <si>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</si>
  <si>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</si>
  <si>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</si>
  <si>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</si>
  <si>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</si>
  <si>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</si>
  <si>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</si>
  <si>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</si>
  <si>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</si>
  <si>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</si>
  <si>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</si>
  <si>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</si>
  <si>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</si>
  <si>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</si>
  <si>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</si>
  <si>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</si>
  <si>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</si>
  <si>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</si>
  <si>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</si>
  <si>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</si>
  <si>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</si>
  <si>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</si>
  <si>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</si>
  <si>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</si>
  <si>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</si>
  <si>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</si>
  <si>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</si>
  <si>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</si>
  <si>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</si>
  <si>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</si>
  <si>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</si>
  <si>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</si>
  <si>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</si>
  <si>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</si>
  <si>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</si>
  <si>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</si>
  <si>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</si>
  <si>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</si>
  <si>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</si>
  <si>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</si>
  <si>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</si>
  <si>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</si>
  <si>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</si>
  <si>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</si>
  <si>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</si>
  <si>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</si>
  <si>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</si>
  <si>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</si>
  <si>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</si>
  <si>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</si>
  <si>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</si>
  <si>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</si>
  <si>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</si>
  <si>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</si>
  <si>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</si>
  <si>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</si>
  <si>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</si>
  <si>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</si>
  <si>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</si>
  <si>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</si>
  <si>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</si>
  <si>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</si>
  <si>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</si>
  <si>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</si>
  <si>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</si>
  <si>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</si>
  <si>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</si>
  <si>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</si>
  <si>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</si>
  <si>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</si>
  <si>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</si>
  <si>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</si>
  <si>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</si>
  <si>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</si>
  <si>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</si>
  <si>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</si>
  <si>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</si>
  <si>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</si>
  <si>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</si>
  <si>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</si>
  <si>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</si>
  <si>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</si>
  <si>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</si>
  <si>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</si>
  <si>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</si>
  <si>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</si>
  <si>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</si>
  <si>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</si>
  <si>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</si>
  <si>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</si>
  <si>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</si>
  <si>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</si>
  <si>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</si>
  <si>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</si>
  <si>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</si>
  <si>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</si>
  <si>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</si>
  <si>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</si>
  <si>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</si>
  <si>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</si>
  <si>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</si>
  <si>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</si>
  <si>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</si>
  <si>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</si>
  <si>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</si>
  <si>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</si>
  <si>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</si>
  <si>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</si>
  <si>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</si>
  <si>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</si>
  <si>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</si>
  <si>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</si>
  <si>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</si>
  <si>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</si>
  <si>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</si>
  <si>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</si>
  <si>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</si>
  <si>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</si>
  <si>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</si>
  <si>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</si>
  <si>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</si>
  <si>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</si>
  <si>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</si>
  <si>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</si>
  <si>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</si>
  <si>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</si>
  <si>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</si>
  <si>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</si>
  <si>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</si>
  <si>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</si>
  <si>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</si>
  <si>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</si>
  <si>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</si>
  <si>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</si>
  <si>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</si>
  <si>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</si>
  <si>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</si>
  <si>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</si>
  <si>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</si>
  <si>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</si>
  <si>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</si>
  <si>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</si>
  <si>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</si>
  <si>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</si>
  <si>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</si>
  <si>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</si>
  <si>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</si>
  <si>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</si>
  <si>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</si>
  <si>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</si>
  <si>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</si>
  <si>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</si>
  <si>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</si>
  <si>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</si>
  <si>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</si>
  <si>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</si>
  <si>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</si>
  <si>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</si>
  <si>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</si>
  <si>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</si>
  <si>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</si>
  <si>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</si>
  <si>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</si>
  <si>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</si>
  <si>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</si>
  <si>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</si>
  <si>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</si>
  <si>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</si>
  <si>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</si>
  <si>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</si>
  <si>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</si>
  <si>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</si>
  <si>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</si>
  <si>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</si>
  <si>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</si>
  <si>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</si>
  <si>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</si>
  <si>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</si>
  <si>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</si>
  <si>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</si>
  <si>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</si>
  <si>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</si>
  <si>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</si>
  <si>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</si>
  <si>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</si>
  <si>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</si>
  <si>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</si>
  <si>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</si>
  <si>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</si>
  <si>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</si>
  <si>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</si>
  <si>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</si>
  <si>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</si>
  <si>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</si>
  <si>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</si>
  <si>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</si>
  <si>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</si>
  <si>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</si>
  <si>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</si>
  <si>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</si>
  <si>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</si>
  <si>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</si>
  <si>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</si>
  <si>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</si>
  <si>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</si>
  <si>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</si>
  <si>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</si>
  <si>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</si>
  <si>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</si>
  <si>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</si>
  <si>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</si>
  <si>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</si>
  <si>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</si>
  <si>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</si>
  <si>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</si>
  <si>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</si>
  <si>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</si>
  <si>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</si>
  <si>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</si>
  <si>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</si>
  <si>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</si>
  <si>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</si>
  <si>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</si>
  <si>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</si>
  <si>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</si>
  <si>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</si>
  <si>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</si>
  <si>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</si>
  <si>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</si>
  <si>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</si>
  <si>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</si>
  <si>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</si>
  <si>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</si>
  <si>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</si>
  <si>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</si>
  <si>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</si>
  <si>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</si>
  <si>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</si>
  <si>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</si>
  <si>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</si>
  <si>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</si>
  <si>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</si>
  <si>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</si>
  <si>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</si>
  <si>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</si>
  <si>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</si>
  <si>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</si>
  <si>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</si>
  <si>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</si>
  <si>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</si>
  <si>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</si>
  <si>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</si>
  <si>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</si>
  <si>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</si>
  <si>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</si>
  <si>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</si>
  <si>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</si>
  <si>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</si>
  <si>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</si>
  <si>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</si>
  <si>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</si>
  <si>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</si>
  <si>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</si>
  <si>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</si>
  <si>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</si>
  <si>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</si>
  <si>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</si>
  <si>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</si>
  <si>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</si>
  <si>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</si>
  <si>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</si>
  <si>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</si>
  <si>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</si>
  <si>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</si>
  <si>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</si>
  <si>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</si>
  <si>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</si>
  <si>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</si>
  <si>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</si>
  <si>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</si>
  <si>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</si>
  <si>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</si>
  <si>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</si>
  <si>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</si>
  <si>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</si>
  <si>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</si>
  <si>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</si>
  <si>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</si>
  <si>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</si>
  <si>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</si>
  <si>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</si>
  <si>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</si>
  <si>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</si>
  <si>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</si>
  <si>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</si>
  <si>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</si>
  <si>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</si>
  <si>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</si>
  <si>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</si>
  <si>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</si>
  <si>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</si>
  <si>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</si>
  <si>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</si>
  <si>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</si>
  <si>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</si>
  <si>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</si>
  <si>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</si>
  <si>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</si>
  <si>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</si>
  <si>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</si>
  <si>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</si>
  <si>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</si>
  <si>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</si>
  <si>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</si>
  <si>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</si>
  <si>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</si>
  <si>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</si>
  <si>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</si>
  <si>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</si>
  <si>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</si>
  <si>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</si>
  <si>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</si>
  <si>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</si>
  <si>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</si>
  <si>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</si>
  <si>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</si>
  <si>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</si>
  <si>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</si>
  <si>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</si>
  <si>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</si>
  <si>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</si>
  <si>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</si>
  <si>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</si>
  <si>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</si>
  <si>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</si>
  <si>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</si>
  <si>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</si>
  <si>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</si>
  <si>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</si>
  <si>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</si>
  <si>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</si>
  <si>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</si>
  <si>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</si>
  <si>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</si>
  <si>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</si>
  <si>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</si>
  <si>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</si>
  <si>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</si>
  <si>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</si>
  <si>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</si>
  <si>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</si>
  <si>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</si>
  <si>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</si>
  <si>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</si>
  <si>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</si>
  <si>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</si>
  <si>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</si>
  <si>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</si>
  <si>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</si>
  <si>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</si>
  <si>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</si>
  <si>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</si>
  <si>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</si>
  <si>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</si>
  <si>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</si>
  <si>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</si>
  <si>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</si>
  <si>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</si>
  <si>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</si>
  <si>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</si>
  <si>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</si>
  <si>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</si>
  <si>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</si>
  <si>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</si>
  <si>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</si>
  <si>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</si>
  <si>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</si>
  <si>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</si>
  <si>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</si>
  <si>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</si>
  <si>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</si>
  <si>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</si>
  <si>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</si>
  <si>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</si>
  <si>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</si>
  <si>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</si>
  <si>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</si>
  <si>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</si>
  <si>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</si>
  <si>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</si>
  <si>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</si>
  <si>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</si>
  <si>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</si>
  <si>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</si>
  <si>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</si>
  <si>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</si>
  <si>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</si>
  <si>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</si>
  <si>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</si>
  <si>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</si>
  <si>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</si>
  <si>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</si>
  <si>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</si>
  <si>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</si>
  <si>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</si>
  <si>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</si>
  <si>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</si>
  <si>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</si>
  <si>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</si>
  <si>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</si>
  <si>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</si>
  <si>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</si>
  <si>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</si>
  <si>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</si>
  <si>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</si>
  <si>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</si>
  <si>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</si>
  <si>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</si>
  <si>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</si>
  <si>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</si>
  <si>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</si>
  <si>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</si>
  <si>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</si>
  <si>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</si>
  <si>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</si>
  <si>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</si>
  <si>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</si>
  <si>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</si>
  <si>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</si>
  <si>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</si>
  <si>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</si>
  <si>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</si>
  <si>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</si>
  <si>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</si>
  <si>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</si>
  <si>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</si>
  <si>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</si>
  <si>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</si>
  <si>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</si>
  <si>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</si>
  <si>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</si>
  <si>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</si>
  <si>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</si>
  <si>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</si>
  <si>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</si>
  <si>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</si>
  <si>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</si>
  <si>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</si>
  <si>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</si>
  <si>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</si>
  <si>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</si>
  <si>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</si>
  <si>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</si>
  <si>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</si>
  <si>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</si>
  <si>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</si>
  <si>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</si>
  <si>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</si>
  <si>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</si>
  <si>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</si>
  <si>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</si>
  <si>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</si>
  <si>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</si>
  <si>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</si>
  <si>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</si>
  <si>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</si>
  <si>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</si>
  <si>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</si>
  <si>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</si>
  <si>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</si>
  <si>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</si>
  <si>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</si>
  <si>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</si>
  <si>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</si>
  <si>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</si>
  <si>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</si>
  <si>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</si>
  <si>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</si>
  <si>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</si>
  <si>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</si>
  <si>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</si>
  <si>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</si>
  <si>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</si>
  <si>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</si>
  <si>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</si>
  <si>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</si>
  <si>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</si>
  <si>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</si>
  <si>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</si>
  <si>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</si>
  <si>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</si>
  <si>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</si>
  <si>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</si>
  <si>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</si>
  <si>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</si>
  <si>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</si>
  <si>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</si>
  <si>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</si>
  <si>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</si>
  <si>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</si>
  <si>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</si>
  <si>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</si>
  <si>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</si>
  <si>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</si>
  <si>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</si>
  <si>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</si>
  <si>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</si>
  <si>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</si>
  <si>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</si>
  <si>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</si>
  <si>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</si>
  <si>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</si>
  <si>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</si>
  <si>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</si>
  <si>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</si>
  <si>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</si>
  <si>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</si>
  <si>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</si>
  <si>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</si>
  <si>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</si>
  <si>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</si>
  <si>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</si>
  <si>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</si>
  <si>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</si>
  <si>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</si>
  <si>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</si>
  <si>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</si>
  <si>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</si>
  <si>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</si>
  <si>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</si>
  <si>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</si>
  <si>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</si>
  <si>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</si>
  <si>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</si>
  <si>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</si>
  <si>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</si>
  <si>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</si>
  <si>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</si>
  <si>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</si>
  <si>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</si>
  <si>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</si>
  <si>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</si>
  <si>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</si>
  <si>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</si>
  <si>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</si>
  <si>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</si>
  <si>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</si>
  <si>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</si>
  <si>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</si>
  <si>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</si>
  <si>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</si>
  <si>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</si>
  <si>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</si>
  <si>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</si>
  <si>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</si>
  <si>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</si>
  <si>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</si>
  <si>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</si>
  <si>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</si>
  <si>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</si>
  <si>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</si>
  <si>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</si>
  <si>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</si>
  <si>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</si>
  <si>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</si>
  <si>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</si>
  <si>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</si>
  <si>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</si>
  <si>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</si>
  <si>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</si>
  <si>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</si>
  <si>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</si>
  <si>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</si>
  <si>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</si>
  <si>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</si>
  <si>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</si>
  <si>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</si>
  <si>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</si>
  <si>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</si>
  <si>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</si>
  <si>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</si>
  <si>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</si>
  <si>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</si>
  <si>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</si>
  <si>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</si>
  <si>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</si>
  <si>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</si>
  <si>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</si>
  <si>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</si>
  <si>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</si>
  <si>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</si>
  <si>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</si>
  <si>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</si>
  <si>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</si>
  <si>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</si>
  <si>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</si>
  <si>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</si>
  <si>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</si>
  <si>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</si>
  <si>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</si>
  <si>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</si>
  <si>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</si>
  <si>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</si>
  <si>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</si>
  <si>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</si>
  <si>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</si>
  <si>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</si>
  <si>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</si>
  <si>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</si>
  <si>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</si>
  <si>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</si>
  <si>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</si>
  <si>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</si>
  <si>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</si>
  <si>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</si>
  <si>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</si>
  <si>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</si>
  <si>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</si>
  <si>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</si>
  <si>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</si>
  <si>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</si>
  <si>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</si>
  <si>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</si>
  <si>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</si>
  <si>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</si>
  <si>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</si>
  <si>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</si>
  <si>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</si>
  <si>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</si>
  <si>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</si>
  <si>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</si>
  <si>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</si>
  <si>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</si>
  <si>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</si>
  <si>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</si>
  <si>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</si>
  <si>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</si>
  <si>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</si>
  <si>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</si>
  <si>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</si>
  <si>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</si>
  <si>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</si>
  <si>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</si>
  <si>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</si>
  <si>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</si>
  <si>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</si>
  <si>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</si>
  <si>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</si>
  <si>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</si>
  <si>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</si>
  <si>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</si>
  <si>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</si>
  <si>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</si>
  <si>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</si>
  <si>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</si>
  <si>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</si>
  <si>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</si>
  <si>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</si>
  <si>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</si>
  <si>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</si>
  <si>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</si>
  <si>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</si>
  <si>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</si>
  <si>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</si>
  <si>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</si>
  <si>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</si>
  <si>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</si>
  <si>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</si>
  <si>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</si>
  <si>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</si>
  <si>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</si>
  <si>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</si>
  <si>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</si>
  <si>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</si>
  <si>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</si>
  <si>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</si>
  <si>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</si>
  <si>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</si>
  <si>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</si>
  <si>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</si>
  <si>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</si>
  <si>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</si>
  <si>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</si>
  <si>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</si>
  <si>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</si>
  <si>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</si>
  <si>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</si>
  <si>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</si>
  <si>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</si>
  <si>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</si>
  <si>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</si>
  <si>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</si>
  <si>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</si>
  <si>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</si>
  <si>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</si>
  <si>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</si>
  <si>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</si>
  <si>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</si>
  <si>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</si>
  <si>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</si>
  <si>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</si>
  <si>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</si>
  <si>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</si>
  <si>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</si>
  <si>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</si>
  <si>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</si>
  <si>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</si>
  <si>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</si>
  <si>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</si>
  <si>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</si>
  <si>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</si>
  <si>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</si>
  <si>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</si>
  <si>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</si>
  <si>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</si>
  <si>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</si>
  <si>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</si>
  <si>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</si>
  <si>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</si>
  <si>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</si>
  <si>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</si>
  <si>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</si>
  <si>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</si>
  <si>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</si>
  <si>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</si>
  <si>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</si>
  <si>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</si>
  <si>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</si>
  <si>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</si>
  <si>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</si>
  <si>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</si>
  <si>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</si>
  <si>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</si>
  <si>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</si>
  <si>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</si>
  <si>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</si>
  <si>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</si>
  <si>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</si>
  <si>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</si>
  <si>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</si>
  <si>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</si>
  <si>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</si>
  <si>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</si>
  <si>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</si>
  <si>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</si>
  <si>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</si>
  <si>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</si>
  <si>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</si>
  <si>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</si>
  <si>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</si>
  <si>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</si>
  <si>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</si>
  <si>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</si>
  <si>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</si>
  <si>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</si>
  <si>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</si>
  <si>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</si>
  <si>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</si>
  <si>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</si>
  <si>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</si>
  <si>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</si>
  <si>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</si>
  <si>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</si>
  <si>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</si>
  <si>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</si>
  <si>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</si>
  <si>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</si>
  <si>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</si>
  <si>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</si>
  <si>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</si>
  <si>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</si>
  <si>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</si>
  <si>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</si>
  <si>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</si>
  <si>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</si>
  <si>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</si>
  <si>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</si>
  <si>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</si>
  <si>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</si>
  <si>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</si>
  <si>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</si>
  <si>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</si>
  <si>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</si>
  <si>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</si>
  <si>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</si>
  <si>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</si>
  <si>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</si>
  <si>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</si>
  <si>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</si>
  <si>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</si>
  <si>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</si>
  <si>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</si>
  <si>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</si>
  <si>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</si>
  <si>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</si>
  <si>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</si>
  <si>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</si>
  <si>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</si>
  <si>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</si>
  <si>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</si>
  <si>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</si>
  <si>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</si>
  <si>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</si>
  <si>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</si>
  <si>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</si>
  <si>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</si>
  <si>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</si>
  <si>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</si>
  <si>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</si>
  <si>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</si>
  <si>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</si>
  <si>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</si>
  <si>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</si>
  <si>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</si>
  <si>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</si>
  <si>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</si>
  <si>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</si>
  <si>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</si>
  <si>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</si>
  <si>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</si>
  <si>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</si>
  <si>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</si>
  <si>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</si>
  <si>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</si>
  <si>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</si>
  <si>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</si>
  <si>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</si>
  <si>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</si>
  <si>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</si>
  <si>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</si>
  <si>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</si>
  <si>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</si>
  <si>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</si>
  <si>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</si>
  <si>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</si>
  <si>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</si>
  <si>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</si>
  <si>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</si>
  <si>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</si>
  <si>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</si>
  <si>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</si>
  <si>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</si>
  <si>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</si>
  <si>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</si>
  <si>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</si>
  <si>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</si>
  <si>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</si>
  <si>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</si>
  <si>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</si>
  <si>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</si>
  <si>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</si>
  <si>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</si>
  <si>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</si>
  <si>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</si>
  <si>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</si>
  <si>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</si>
  <si>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</si>
  <si>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</si>
  <si>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</si>
  <si>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</si>
  <si>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</si>
  <si>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</si>
  <si>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</si>
  <si>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</si>
  <si>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</si>
  <si>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</si>
  <si>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</si>
  <si>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</si>
  <si>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</si>
  <si>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</si>
  <si>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</si>
  <si>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</si>
  <si>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</si>
  <si>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</si>
  <si>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</si>
  <si>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</si>
  <si>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</si>
  <si>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</si>
  <si>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</si>
  <si>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</si>
  <si>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</si>
  <si>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</si>
  <si>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</si>
  <si>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</si>
  <si>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</si>
  <si>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</si>
  <si>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</si>
  <si>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</si>
  <si>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</si>
  <si>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</si>
  <si>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</si>
  <si>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</si>
  <si>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</si>
  <si>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</si>
  <si>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</si>
  <si>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</si>
  <si>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</si>
  <si>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</si>
  <si>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</si>
  <si>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</si>
  <si>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</si>
  <si>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</si>
  <si>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</si>
  <si>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</si>
  <si>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</si>
  <si>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</si>
  <si>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</si>
  <si>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</si>
  <si>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</si>
  <si>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</si>
  <si>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</si>
  <si>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</si>
  <si>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</si>
  <si>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</si>
  <si>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</si>
  <si>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</si>
  <si>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</si>
  <si>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</si>
  <si>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</si>
  <si>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</si>
  <si>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</si>
  <si>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</si>
  <si>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</si>
  <si>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</si>
  <si>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</si>
  <si>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</si>
  <si>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</si>
  <si>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</si>
  <si>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</si>
  <si>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</si>
  <si>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</si>
  <si>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</si>
  <si>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</si>
  <si>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</si>
  <si>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</si>
  <si>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</si>
  <si>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</si>
  <si>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</si>
  <si>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</si>
  <si>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</si>
  <si>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</si>
  <si>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</si>
  <si>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</si>
  <si>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</si>
  <si>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</si>
  <si>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</si>
  <si>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</si>
  <si>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</si>
  <si>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</si>
  <si>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</si>
  <si>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</si>
  <si>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</si>
  <si>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</si>
  <si>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</si>
  <si>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</si>
  <si>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</si>
  <si>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</si>
  <si>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</si>
  <si>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</si>
  <si>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</si>
  <si>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</si>
  <si>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</si>
  <si>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</si>
  <si>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</si>
  <si>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</si>
  <si>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</si>
  <si>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</si>
  <si>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</si>
  <si>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</si>
  <si>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</si>
  <si>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</si>
  <si>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</si>
  <si>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</si>
  <si>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</si>
  <si>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</si>
  <si>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</si>
  <si>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</si>
  <si>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</si>
  <si>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</si>
  <si>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</si>
  <si>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</si>
  <si>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</si>
  <si>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</si>
  <si>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</si>
  <si>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</si>
  <si>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</si>
  <si>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</si>
  <si>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</si>
  <si>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</si>
  <si>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</si>
  <si>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</si>
  <si>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</si>
  <si>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</si>
  <si>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</si>
  <si>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</si>
  <si>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</si>
  <si>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</si>
  <si>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</si>
  <si>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</si>
  <si>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</si>
  <si>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</si>
  <si>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</si>
  <si>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</si>
  <si>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</si>
  <si>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</si>
  <si>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</si>
  <si>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</si>
  <si>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</si>
  <si>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</si>
  <si>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</si>
  <si>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</si>
  <si>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</si>
  <si>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</si>
  <si>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</si>
  <si>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</si>
  <si>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</si>
  <si>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</si>
  <si>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</si>
  <si>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</si>
  <si>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</si>
  <si>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</si>
  <si>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</si>
  <si>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</si>
  <si>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</si>
  <si>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</si>
  <si>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</si>
  <si>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</si>
  <si>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</si>
  <si>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</si>
  <si>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</si>
  <si>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</si>
  <si>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</si>
  <si>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</si>
  <si>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</si>
  <si>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</si>
  <si>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</si>
  <si>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</si>
  <si>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</si>
  <si>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</si>
  <si>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</si>
  <si>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</si>
  <si>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</si>
  <si>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</si>
  <si>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</si>
  <si>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</si>
  <si>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</si>
  <si>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</si>
  <si>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</si>
  <si>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</si>
  <si>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</si>
  <si>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</si>
  <si>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</si>
  <si>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</si>
  <si>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</si>
  <si>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</si>
  <si>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</si>
  <si>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</si>
  <si>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</si>
  <si>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</si>
  <si>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</si>
  <si>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</si>
  <si>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</si>
  <si>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</si>
  <si>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</si>
  <si>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</si>
  <si>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</si>
  <si>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</si>
  <si>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</si>
  <si>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</si>
  <si>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</si>
  <si>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</si>
  <si>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</si>
  <si>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</si>
  <si>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</si>
  <si>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</si>
  <si>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</si>
  <si>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</si>
  <si>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</si>
  <si>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</si>
  <si>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</si>
  <si>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</si>
  <si>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</si>
  <si>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</si>
  <si>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</si>
  <si>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</si>
  <si>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</si>
  <si>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</si>
  <si>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</si>
  <si>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</si>
  <si>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</si>
  <si>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</si>
  <si>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</si>
  <si>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</si>
  <si>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</si>
  <si>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</si>
  <si>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</si>
  <si>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</si>
  <si>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</si>
  <si>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</si>
  <si>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</si>
  <si>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</si>
  <si>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</si>
  <si>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</si>
  <si>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</si>
  <si>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</si>
  <si>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</si>
  <si>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</si>
  <si>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</si>
  <si>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</si>
  <si>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</si>
  <si>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</si>
  <si>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</si>
  <si>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</si>
  <si>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</si>
  <si>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</si>
  <si>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</si>
  <si>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</si>
  <si>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</si>
  <si>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</si>
  <si>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</si>
  <si>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</si>
  <si>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</si>
  <si>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</si>
  <si>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</si>
  <si>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</si>
  <si>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</si>
  <si>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</si>
  <si>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</si>
  <si>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</si>
  <si>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</si>
  <si>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</si>
  <si>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</si>
  <si>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</si>
  <si>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</si>
  <si>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</si>
  <si>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</si>
  <si>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</si>
  <si>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</si>
  <si>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</si>
  <si>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</si>
  <si>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</si>
  <si>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</si>
  <si>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</si>
  <si>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</si>
  <si>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</si>
  <si>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</si>
  <si>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</si>
  <si>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</si>
  <si>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</si>
  <si>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</si>
  <si>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</si>
  <si>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</si>
  <si>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</si>
  <si>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</si>
  <si>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</si>
  <si>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</si>
  <si>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</si>
  <si>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</si>
  <si>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</si>
  <si>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</si>
  <si>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</si>
  <si>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</si>
  <si>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</si>
  <si>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</si>
  <si>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</si>
  <si>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</si>
  <si>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</si>
  <si>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</si>
  <si>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</si>
  <si>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</si>
  <si>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</si>
  <si>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</si>
  <si>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</si>
  <si>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</si>
  <si>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</si>
  <si>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</si>
  <si>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</si>
  <si>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</si>
  <si>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</si>
  <si>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</si>
  <si>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</si>
  <si>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</si>
  <si>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</si>
  <si>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</si>
  <si>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</si>
  <si>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</si>
  <si>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</si>
  <si>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</si>
  <si>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</si>
  <si>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</si>
  <si>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</si>
  <si>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</si>
  <si>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</si>
  <si>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</si>
  <si>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</si>
  <si>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</si>
  <si>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</si>
  <si>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</si>
  <si>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</si>
  <si>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</si>
  <si>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</si>
  <si>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</si>
  <si>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</si>
  <si>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</si>
  <si>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</si>
  <si>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</si>
  <si>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</si>
  <si>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</si>
  <si>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</si>
  <si>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</si>
  <si>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</si>
  <si>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</si>
  <si>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</si>
  <si>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</si>
  <si>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</si>
  <si>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</si>
  <si>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</si>
  <si>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</si>
  <si>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</si>
  <si>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</si>
  <si>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</si>
  <si>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</si>
  <si>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</si>
  <si>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</si>
  <si>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</si>
  <si>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</si>
  <si>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</si>
  <si>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</si>
  <si>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</si>
  <si>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</si>
  <si>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</si>
  <si>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</si>
  <si>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</si>
  <si>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</si>
  <si>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</si>
  <si>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</si>
  <si>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</si>
  <si>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</si>
  <si>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</si>
  <si>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</si>
  <si>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</si>
  <si>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</si>
  <si>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</si>
  <si>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</si>
  <si>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</si>
  <si>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</si>
  <si>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</si>
  <si>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</si>
  <si>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</si>
  <si>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</si>
  <si>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</si>
  <si>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</si>
  <si>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</si>
  <si>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</si>
  <si>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</si>
  <si>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</si>
  <si>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</si>
  <si>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</si>
  <si>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</si>
  <si>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</si>
  <si>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</si>
  <si>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</si>
  <si>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</si>
  <si>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</si>
  <si>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</si>
  <si>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</si>
  <si>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</si>
  <si>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</si>
  <si>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</si>
  <si>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</si>
  <si>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</si>
  <si>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</si>
  <si>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</si>
  <si>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</si>
  <si>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</si>
  <si>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</si>
  <si>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</si>
  <si>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</si>
  <si>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</si>
  <si>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</si>
  <si>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</si>
  <si>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</si>
  <si>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</si>
  <si>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</si>
  <si>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</si>
  <si>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</si>
  <si>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</si>
  <si>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</si>
  <si>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</si>
  <si>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</si>
  <si>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</si>
  <si>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</si>
  <si>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</si>
  <si>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</si>
  <si>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</si>
  <si>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</si>
  <si>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</si>
  <si>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</si>
  <si>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</si>
  <si>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</si>
  <si>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</si>
  <si>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</si>
  <si>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</si>
  <si>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</si>
  <si>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</si>
  <si>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</si>
  <si>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</si>
  <si>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</si>
  <si>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</si>
  <si>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</si>
  <si>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</si>
  <si>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</si>
  <si>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</si>
  <si>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</si>
  <si>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</si>
  <si>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</si>
  <si>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</si>
  <si>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</si>
  <si>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</si>
  <si>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</si>
  <si>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</si>
  <si>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</si>
  <si>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</si>
  <si>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</si>
  <si>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</si>
  <si>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</si>
  <si>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</si>
  <si>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</si>
  <si>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</si>
  <si>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</si>
  <si>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</si>
  <si>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</si>
  <si>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</si>
  <si>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</si>
  <si>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</si>
  <si>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</si>
  <si>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</si>
  <si>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</si>
  <si>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</si>
  <si>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</si>
  <si>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</si>
  <si>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</si>
  <si>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</si>
  <si>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</si>
  <si>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</si>
  <si>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</si>
  <si>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</si>
  <si>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</si>
  <si>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</si>
  <si>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</si>
  <si>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</si>
  <si>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</si>
  <si>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</si>
  <si>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</si>
  <si>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</si>
  <si>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</si>
  <si>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</si>
  <si>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</si>
  <si>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</si>
  <si>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</si>
  <si>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</si>
  <si>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</si>
  <si>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</si>
  <si>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</si>
  <si>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</si>
  <si>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</si>
  <si>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</si>
  <si>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</si>
  <si>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</si>
  <si>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</si>
  <si>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</si>
  <si>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</si>
  <si>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</si>
  <si>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</si>
  <si>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</si>
  <si>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</si>
  <si>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</si>
  <si>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</si>
  <si>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</si>
  <si>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</si>
  <si>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</si>
  <si>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</si>
  <si>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</si>
  <si>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</si>
  <si>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</si>
  <si>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</si>
  <si>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</si>
  <si>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</si>
  <si>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</si>
  <si>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</si>
  <si>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</si>
  <si>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</si>
  <si>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</si>
  <si>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</si>
  <si>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</si>
  <si>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</si>
  <si>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</si>
  <si>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</si>
  <si>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</si>
  <si>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</si>
  <si>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</si>
  <si>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</si>
  <si>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</si>
  <si>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</si>
  <si>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</si>
  <si>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</si>
  <si>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</si>
  <si>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</si>
  <si>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</si>
  <si>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</si>
  <si>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</si>
  <si>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</si>
  <si>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</si>
  <si>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</si>
  <si>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</si>
  <si>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</si>
  <si>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</si>
  <si>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</si>
  <si>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</si>
  <si>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</si>
  <si>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</si>
  <si>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</si>
  <si>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</si>
  <si>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</si>
  <si>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</si>
  <si>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</si>
  <si>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</si>
  <si>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</si>
  <si>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</si>
  <si>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</si>
  <si>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</si>
  <si>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</si>
  <si>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</si>
  <si>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</si>
  <si>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</si>
  <si>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</si>
  <si>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</si>
  <si>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</si>
  <si>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</si>
  <si>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</si>
  <si>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</si>
  <si>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</si>
  <si>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</si>
  <si>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</si>
  <si>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</si>
  <si>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</si>
  <si>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</si>
  <si>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</si>
  <si>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</si>
  <si>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</si>
  <si>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</si>
  <si>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</si>
  <si>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</si>
  <si>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</si>
  <si>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</si>
  <si>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</si>
  <si>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</si>
  <si>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</si>
  <si>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</si>
  <si>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</si>
  <si>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</si>
  <si>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</si>
  <si>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</si>
  <si>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</si>
  <si>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</si>
  <si>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</si>
  <si>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</si>
  <si>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</si>
  <si>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</si>
  <si>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</si>
  <si>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</si>
  <si>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</si>
  <si>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</si>
  <si>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</si>
  <si>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</si>
  <si>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</si>
  <si>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</si>
  <si>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</si>
  <si>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</si>
  <si>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</si>
  <si>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</si>
  <si>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</si>
  <si>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</si>
  <si>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</si>
  <si>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</si>
  <si>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</si>
  <si>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</si>
  <si>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</si>
  <si>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</si>
  <si>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</si>
  <si>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</si>
  <si>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</si>
  <si>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</si>
  <si>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</si>
  <si>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</si>
  <si>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</si>
  <si>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</si>
  <si>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</si>
  <si>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</si>
  <si>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</si>
  <si>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</si>
  <si>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</si>
  <si>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</si>
  <si>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</si>
  <si>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</si>
  <si>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</si>
  <si>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</si>
  <si>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</si>
  <si>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</si>
  <si>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</si>
  <si>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</si>
  <si>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</si>
  <si>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</si>
  <si>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</si>
  <si>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</si>
  <si>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</si>
  <si>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</si>
  <si>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</si>
  <si>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</si>
  <si>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</si>
  <si>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</si>
  <si>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</si>
  <si>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</si>
  <si>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</si>
  <si>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</si>
  <si>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</si>
  <si>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</si>
  <si>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</si>
  <si>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</si>
  <si>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</si>
  <si>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</si>
  <si>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</si>
  <si>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</si>
  <si>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</si>
  <si>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</si>
  <si>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</si>
  <si>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</si>
  <si>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</si>
  <si>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</si>
  <si>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</si>
  <si>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</si>
  <si>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</si>
  <si>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</si>
  <si>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</si>
  <si>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</si>
  <si>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</si>
  <si>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</si>
  <si>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</si>
  <si>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</si>
  <si>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</si>
  <si>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</si>
  <si>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</si>
  <si>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</si>
  <si>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</si>
  <si>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</si>
  <si>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</si>
  <si>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</si>
  <si>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</si>
  <si>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</si>
  <si>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</si>
  <si>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</si>
  <si>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</si>
  <si>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</si>
  <si>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</si>
  <si>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</si>
  <si>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</si>
  <si>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</si>
  <si>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</si>
  <si>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</si>
  <si>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</si>
  <si>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</si>
  <si>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</si>
  <si>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</si>
  <si>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</si>
  <si>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</si>
  <si>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</si>
  <si>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</si>
  <si>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</si>
  <si>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</si>
  <si>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</si>
  <si>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</si>
  <si>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</si>
  <si>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</si>
  <si>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</si>
  <si>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</si>
  <si>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</si>
  <si>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</si>
  <si>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</si>
  <si>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</si>
  <si>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</si>
  <si>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</si>
  <si>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</si>
  <si>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</si>
  <si>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</si>
  <si>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</si>
  <si>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</si>
  <si>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</si>
  <si>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</si>
  <si>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</si>
  <si>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</si>
  <si>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</si>
  <si>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</si>
  <si>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</si>
  <si>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</si>
  <si>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</si>
  <si>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</si>
  <si>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</si>
  <si>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</si>
  <si>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</si>
  <si>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</si>
  <si>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</si>
  <si>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</si>
  <si>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</si>
  <si>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</si>
  <si>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</si>
  <si>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</si>
  <si>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</si>
  <si>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</si>
  <si>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</si>
  <si>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</si>
  <si>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</si>
  <si>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</si>
  <si>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</si>
  <si>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</si>
  <si>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</si>
  <si>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</si>
  <si>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</si>
  <si>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</si>
  <si>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</si>
  <si>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</si>
  <si>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</si>
  <si>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</si>
  <si>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</si>
  <si>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</si>
  <si>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</si>
  <si>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</si>
  <si>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</si>
  <si>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</si>
  <si>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</si>
  <si>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</si>
  <si>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</si>
  <si>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</si>
  <si>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</si>
  <si>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</si>
  <si>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</si>
  <si>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</si>
  <si>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</si>
  <si>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</si>
  <si>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</si>
  <si>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</si>
  <si>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</si>
  <si>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</si>
  <si>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</si>
  <si>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</si>
  <si>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</si>
  <si>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</si>
  <si>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</si>
  <si>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</si>
  <si>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</si>
  <si>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</si>
  <si>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</si>
  <si>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</si>
  <si>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</si>
  <si>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</si>
  <si>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</si>
  <si>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</si>
  <si>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</si>
  <si>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</si>
  <si>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</si>
  <si>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</si>
  <si>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</si>
  <si>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</si>
  <si>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</si>
  <si>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</si>
  <si>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</si>
  <si>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</si>
  <si>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</si>
  <si>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</si>
  <si>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</si>
  <si>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</si>
  <si>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</si>
  <si>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</si>
  <si>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</si>
  <si>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</si>
  <si>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</si>
  <si>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</si>
  <si>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</si>
  <si>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</si>
  <si>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</si>
  <si>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</si>
  <si>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</si>
  <si>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</si>
  <si>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</si>
  <si>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</si>
  <si>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</si>
  <si>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</si>
  <si>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</si>
  <si>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</si>
  <si>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</si>
  <si>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</si>
  <si>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</si>
  <si>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</si>
  <si>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</si>
  <si>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</si>
  <si>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</si>
  <si>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</si>
  <si>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</si>
  <si>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</si>
  <si>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</si>
  <si>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</si>
  <si>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</si>
  <si>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</si>
  <si>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</si>
  <si>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</si>
  <si>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</si>
  <si>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</si>
  <si>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</si>
  <si>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</si>
  <si>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</si>
  <si>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</si>
  <si>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</si>
  <si>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</si>
  <si>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</si>
  <si>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</si>
  <si>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</si>
  <si>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</si>
  <si>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</si>
  <si>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</si>
  <si>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</si>
  <si>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</si>
  <si>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</si>
  <si>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</si>
  <si>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</si>
  <si>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</si>
  <si>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</si>
  <si>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</si>
  <si>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</si>
  <si>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</si>
  <si>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</si>
  <si>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</si>
  <si>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</si>
  <si>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</si>
  <si>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</si>
  <si>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</si>
  <si>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</si>
  <si>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</si>
  <si>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</si>
  <si>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</si>
  <si>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</si>
  <si>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</si>
  <si>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</si>
  <si>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</si>
  <si>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</si>
  <si>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</si>
  <si>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</si>
  <si>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</si>
  <si>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</si>
  <si>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</si>
  <si>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</si>
  <si>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</si>
  <si>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</si>
  <si>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</si>
  <si>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</si>
  <si>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</si>
  <si>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</si>
  <si>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</si>
  <si>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</si>
  <si>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</si>
  <si>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</si>
  <si>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</si>
  <si>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</si>
  <si>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</si>
  <si>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</si>
  <si>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</si>
  <si>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</si>
  <si>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</si>
  <si>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</si>
  <si>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</si>
  <si>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</si>
  <si>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</si>
  <si>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</si>
  <si>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</si>
  <si>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</si>
  <si>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</si>
  <si>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</si>
  <si>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</si>
  <si>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</si>
  <si>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</si>
  <si>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</si>
  <si>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</si>
  <si>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</si>
  <si>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</si>
  <si>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</si>
  <si>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</si>
  <si>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</si>
  <si>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</si>
  <si>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</si>
  <si>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</si>
  <si>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</si>
  <si>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</si>
  <si>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</si>
  <si>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</si>
  <si>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</si>
  <si>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</si>
  <si>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</si>
  <si>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</si>
  <si>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</si>
  <si>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</si>
  <si>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</si>
  <si>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</si>
  <si>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</si>
  <si>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</si>
  <si>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</si>
  <si>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</si>
  <si>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</si>
  <si>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</si>
  <si>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</si>
  <si>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</si>
  <si>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</si>
  <si>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</si>
  <si>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</si>
  <si>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</si>
  <si>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</si>
  <si>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</si>
  <si>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</si>
  <si>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</si>
  <si>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</si>
  <si>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</si>
  <si>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</si>
  <si>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</si>
  <si>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</si>
  <si>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</si>
  <si>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</si>
  <si>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</si>
  <si>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</si>
  <si>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</si>
  <si>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</si>
  <si>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</si>
  <si>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</si>
  <si>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</si>
  <si>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</si>
  <si>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</si>
  <si>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</si>
  <si>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</si>
  <si>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</si>
  <si>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</si>
  <si>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</si>
  <si>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</si>
  <si>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</si>
  <si>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</si>
  <si>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</si>
  <si>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</si>
  <si>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</si>
  <si>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</si>
  <si>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</si>
  <si>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</si>
  <si>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</si>
  <si>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</si>
  <si>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</si>
  <si>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</si>
  <si>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</si>
  <si>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</si>
  <si>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</si>
  <si>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</si>
  <si>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</si>
  <si>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</si>
  <si>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</si>
  <si>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</si>
  <si>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</si>
  <si>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</si>
  <si>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</si>
  <si>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</si>
  <si>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</si>
  <si>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</si>
  <si>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</si>
  <si>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</si>
  <si>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</si>
  <si>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</si>
  <si>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</si>
  <si>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</si>
  <si>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</si>
  <si>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</si>
  <si>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</si>
  <si>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</si>
  <si>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</si>
  <si>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</si>
  <si>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</si>
  <si>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</si>
  <si>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</si>
  <si>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</si>
  <si>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</si>
  <si>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</si>
  <si>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</si>
  <si>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</si>
  <si>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</si>
  <si>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</si>
  <si>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</si>
  <si>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</si>
  <si>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</si>
  <si>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</si>
  <si>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</si>
  <si>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</si>
  <si>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</si>
  <si>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</si>
  <si>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</si>
  <si>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</si>
  <si>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</si>
  <si>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</si>
  <si>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</si>
  <si>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</si>
  <si>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</si>
  <si>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</si>
  <si>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</si>
  <si>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</si>
  <si>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</si>
  <si>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</si>
  <si>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</si>
  <si>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</si>
  <si>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</si>
  <si>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</si>
  <si>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</si>
  <si>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</si>
  <si>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</si>
  <si>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</si>
  <si>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</si>
  <si>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</si>
  <si>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</si>
  <si>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</si>
  <si>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</si>
  <si>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</si>
  <si>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</si>
  <si>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</si>
  <si>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</si>
  <si>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</si>
  <si>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</si>
  <si>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</si>
  <si>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</si>
  <si>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</si>
  <si>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</si>
  <si>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</si>
  <si>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</si>
  <si>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</si>
  <si>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</si>
  <si>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</si>
  <si>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</si>
  <si>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</si>
  <si>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</si>
  <si>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</si>
  <si>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</si>
  <si>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</si>
  <si>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</si>
  <si>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</si>
  <si>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</si>
  <si>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</si>
  <si>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</si>
  <si>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</si>
  <si>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</si>
  <si>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</si>
  <si>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</si>
  <si>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</si>
  <si>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</si>
  <si>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</si>
  <si>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</si>
  <si>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</si>
  <si>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</si>
  <si>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</si>
  <si>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</si>
  <si>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</si>
  <si>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</si>
  <si>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</si>
  <si>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</si>
  <si>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</si>
  <si>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</si>
  <si>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</si>
  <si>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</si>
  <si>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</si>
  <si>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</si>
  <si>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</si>
  <si>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</si>
  <si>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</si>
  <si>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</si>
  <si>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</si>
  <si>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</si>
  <si>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</si>
  <si>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</si>
  <si>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</si>
  <si>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</si>
  <si>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</si>
  <si>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</si>
  <si>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</si>
  <si>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</si>
  <si>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</si>
  <si>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</si>
  <si>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</si>
  <si>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</si>
  <si>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</si>
  <si>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</si>
  <si>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</si>
  <si>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</si>
  <si>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</si>
  <si>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</si>
  <si>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</si>
  <si>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</si>
  <si>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</si>
  <si>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</si>
  <si>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</si>
  <si>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</si>
  <si>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</si>
  <si>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</si>
  <si>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</si>
  <si>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</si>
  <si>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</si>
  <si>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</si>
  <si>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</si>
  <si>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</si>
  <si>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</si>
  <si>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</si>
  <si>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</si>
  <si>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</si>
  <si>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</si>
  <si>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</si>
  <si>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</si>
  <si>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</si>
  <si>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</si>
  <si>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</si>
  <si>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</si>
  <si>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</si>
  <si>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</si>
  <si>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</si>
  <si>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</si>
  <si>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</si>
  <si>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</si>
  <si>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</si>
  <si>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</si>
  <si>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</si>
  <si>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</si>
  <si>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</si>
  <si>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</si>
  <si>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</si>
  <si>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</si>
  <si>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</si>
  <si>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</si>
  <si>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</si>
  <si>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</si>
  <si>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</si>
  <si>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</si>
  <si>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</si>
  <si>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</si>
  <si>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</si>
  <si>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</si>
  <si>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</si>
  <si>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</si>
  <si>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</si>
  <si>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</si>
  <si>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</si>
  <si>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</si>
  <si>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</si>
  <si>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</si>
  <si>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</si>
  <si>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</si>
  <si>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</si>
  <si>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</si>
  <si>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</si>
  <si>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</si>
  <si>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</si>
  <si>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</si>
  <si>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</si>
  <si>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</si>
  <si>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</si>
  <si>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</si>
  <si>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</si>
  <si>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</si>
  <si>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</si>
  <si>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</si>
  <si>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</si>
  <si>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</si>
  <si>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</si>
  <si>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</si>
  <si>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</si>
  <si>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</si>
  <si>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</si>
  <si>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</si>
  <si>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</si>
  <si>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</si>
  <si>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</si>
  <si>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</si>
  <si>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</si>
  <si>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</si>
  <si>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</si>
  <si>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</si>
  <si>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</si>
  <si>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</si>
  <si>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</si>
  <si>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</si>
  <si>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</si>
  <si>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</si>
  <si>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</si>
  <si>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</si>
  <si>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</si>
  <si>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</si>
  <si>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</si>
  <si>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</si>
  <si>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</si>
  <si>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</si>
  <si>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</si>
  <si>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</si>
  <si>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</si>
  <si>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</si>
  <si>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</si>
  <si>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</si>
  <si>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</si>
  <si>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</si>
  <si>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</si>
  <si>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</si>
  <si>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</si>
  <si>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</si>
  <si>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</si>
  <si>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</si>
  <si>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</si>
  <si>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</si>
  <si>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</si>
  <si>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</si>
  <si>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</si>
  <si>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</si>
  <si>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</si>
  <si>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</si>
  <si>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</si>
  <si>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</si>
  <si>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</si>
  <si>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</si>
  <si>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</si>
  <si>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</si>
  <si>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</si>
  <si>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</si>
  <si>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</si>
  <si>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</si>
  <si>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</si>
  <si>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</si>
  <si>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</si>
  <si>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</si>
  <si>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</si>
  <si>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</si>
  <si>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</si>
  <si>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</si>
  <si>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</si>
  <si>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</si>
  <si>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</si>
  <si>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</si>
  <si>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</si>
  <si>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</si>
  <si>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</si>
  <si>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</si>
  <si>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</si>
  <si>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</si>
  <si>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</si>
  <si>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</si>
  <si>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</si>
  <si>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</si>
  <si>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</si>
  <si>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</si>
  <si>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</si>
  <si>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</si>
  <si>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</si>
  <si>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</si>
  <si>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</si>
  <si>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</si>
  <si>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</si>
  <si>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</si>
  <si>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</si>
  <si>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</si>
  <si>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</si>
  <si>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</si>
  <si>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</si>
  <si>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</si>
  <si>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</si>
  <si>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</si>
  <si>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</si>
  <si>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</si>
  <si>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</si>
  <si>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</si>
  <si>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</si>
  <si>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</si>
  <si>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</si>
  <si>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</si>
  <si>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</si>
  <si>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</si>
  <si>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</si>
  <si>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</si>
  <si>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</si>
  <si>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</si>
  <si>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</si>
  <si>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</si>
  <si>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</si>
  <si>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</si>
  <si>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</si>
  <si>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</si>
  <si>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</si>
  <si>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</si>
  <si>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</si>
  <si>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</si>
  <si>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</si>
  <si>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</si>
  <si>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</si>
  <si>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</si>
  <si>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</si>
  <si>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</si>
  <si>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</si>
  <si>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</si>
  <si>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</si>
  <si>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</si>
  <si>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</si>
  <si>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</si>
  <si>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</si>
  <si>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</si>
  <si>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</si>
  <si>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</si>
  <si>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</si>
  <si>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</si>
  <si>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</si>
  <si>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</si>
  <si>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</si>
  <si>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</si>
  <si>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</si>
  <si>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</si>
  <si>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</si>
  <si>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</si>
  <si>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</si>
  <si>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</si>
  <si>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</si>
  <si>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</si>
  <si>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</si>
  <si>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</si>
  <si>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</si>
  <si>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</si>
  <si>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</si>
  <si>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</si>
  <si>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</si>
  <si>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</si>
  <si>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</si>
  <si>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</si>
  <si>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</si>
  <si>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</si>
  <si>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</si>
  <si>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</si>
  <si>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</si>
  <si>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</si>
  <si>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</si>
  <si>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</si>
  <si>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</si>
  <si>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</si>
  <si>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</si>
  <si>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</si>
  <si>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</si>
  <si>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</si>
  <si>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</si>
  <si>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</si>
  <si>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</si>
  <si>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</si>
  <si>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</si>
  <si>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</si>
  <si>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</si>
  <si>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</si>
  <si>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</si>
  <si>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</si>
  <si>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</si>
  <si>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</si>
  <si>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</si>
  <si>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</si>
  <si>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</si>
  <si>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</si>
  <si>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</si>
  <si>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</si>
  <si>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</si>
  <si>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</si>
  <si>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</si>
  <si>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</si>
  <si>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</si>
  <si>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</si>
  <si>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</si>
  <si>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</si>
  <si>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</si>
  <si>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</si>
  <si>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</si>
  <si>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</si>
  <si>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</si>
  <si>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</si>
  <si>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</si>
  <si>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</si>
  <si>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</si>
  <si>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</si>
  <si>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</si>
  <si>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</si>
  <si>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</si>
  <si>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</si>
  <si>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</si>
  <si>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</si>
  <si>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</si>
  <si>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</si>
  <si>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</si>
  <si>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</si>
  <si>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</si>
  <si>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</si>
  <si>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</si>
  <si>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</si>
  <si>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</si>
  <si>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</si>
  <si>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</si>
  <si>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</si>
  <si>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</si>
  <si>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</si>
  <si>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</si>
  <si>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</si>
  <si>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</si>
  <si>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</si>
  <si>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</si>
  <si>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</si>
  <si>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</si>
  <si>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</si>
  <si>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</si>
  <si>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</si>
  <si>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</si>
  <si>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</si>
  <si>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</si>
  <si>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</si>
  <si>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</si>
  <si>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</si>
  <si>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</si>
  <si>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</si>
  <si>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</si>
  <si>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</si>
  <si>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</si>
  <si>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</si>
  <si>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</si>
  <si>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</si>
  <si>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</si>
  <si>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</si>
  <si>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</si>
  <si>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</si>
  <si>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</si>
  <si>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</si>
  <si>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</si>
  <si>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</si>
  <si>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</si>
  <si>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</si>
  <si>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</si>
  <si>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</si>
  <si>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</si>
  <si>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</si>
  <si>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</si>
  <si>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</si>
  <si>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</si>
  <si>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</si>
  <si>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</si>
  <si>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</si>
  <si>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</si>
  <si>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</si>
  <si>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</si>
  <si>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</si>
  <si>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</si>
  <si>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</si>
  <si>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</si>
  <si>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</si>
  <si>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</si>
  <si>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</si>
  <si>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</si>
  <si>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</si>
  <si>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</si>
  <si>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</si>
  <si>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</si>
  <si>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</si>
  <si>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</si>
  <si>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</si>
  <si>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</si>
  <si>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</si>
  <si>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</si>
  <si>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</si>
  <si>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</si>
  <si>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</si>
  <si>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</si>
  <si>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</si>
  <si>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</si>
  <si>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</si>
  <si>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</si>
  <si>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</si>
  <si>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</si>
  <si>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</si>
  <si>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</si>
  <si>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</si>
  <si>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</si>
  <si>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</si>
  <si>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</si>
  <si>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</si>
  <si>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</si>
  <si>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</si>
  <si>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</si>
  <si>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</si>
  <si>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</si>
  <si>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</si>
  <si>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</si>
  <si>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</si>
  <si>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</si>
  <si>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</si>
  <si>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</si>
  <si>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</si>
  <si>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</si>
  <si>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</si>
  <si>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</si>
  <si>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</si>
  <si>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</si>
  <si>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</si>
  <si>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</si>
  <si>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</si>
  <si>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</si>
  <si>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</si>
  <si>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</si>
  <si>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</si>
  <si>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</si>
  <si>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</si>
  <si>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</si>
  <si>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</si>
  <si>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</si>
  <si>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</si>
  <si>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</si>
  <si>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</si>
  <si>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</si>
  <si>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</si>
  <si>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</si>
  <si>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</si>
  <si>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</si>
  <si>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</si>
  <si>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</si>
  <si>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</si>
  <si>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</si>
  <si>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</si>
  <si>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</si>
  <si>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</si>
  <si>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</si>
  <si>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</si>
  <si>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</si>
  <si>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</si>
  <si>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</si>
  <si>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</si>
  <si>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</si>
  <si>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</si>
  <si>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</si>
  <si>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</si>
  <si>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</si>
  <si>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</si>
  <si>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</si>
  <si>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</si>
  <si>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</si>
  <si>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</si>
  <si>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</si>
  <si>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</si>
  <si>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</si>
  <si>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</si>
  <si>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</si>
  <si>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</si>
  <si>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</si>
  <si>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</si>
  <si>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</si>
  <si>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</si>
  <si>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</si>
  <si>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</si>
  <si>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</si>
  <si>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</si>
  <si>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</si>
  <si>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</si>
  <si>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</si>
  <si>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</si>
  <si>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</si>
  <si>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</si>
  <si>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</si>
  <si>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</si>
  <si>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</si>
  <si>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</si>
  <si>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</si>
  <si>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</si>
  <si>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</si>
  <si>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</si>
  <si>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</si>
  <si>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</si>
  <si>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</si>
  <si>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</si>
  <si>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</si>
  <si>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</si>
  <si>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</si>
  <si>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</si>
  <si>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</si>
  <si>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</si>
  <si>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</si>
  <si>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</si>
  <si>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</si>
  <si>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</si>
  <si>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</si>
  <si>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</si>
  <si>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</si>
  <si>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</si>
  <si>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</si>
  <si>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</si>
  <si>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</si>
  <si>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</si>
  <si>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</si>
  <si>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</si>
  <si>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</si>
  <si>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</si>
  <si>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</si>
  <si>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</si>
  <si>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</si>
  <si>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</si>
  <si>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</si>
  <si>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</si>
  <si>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</si>
  <si>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</si>
  <si>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</si>
  <si>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</si>
  <si>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</si>
  <si>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</si>
  <si>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</si>
  <si>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</si>
  <si>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</si>
  <si>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</si>
  <si>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</si>
  <si>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</si>
  <si>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</si>
  <si>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</si>
  <si>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</si>
  <si>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</si>
  <si>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</si>
  <si>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</si>
  <si>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</si>
  <si>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</si>
  <si>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</si>
  <si>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</si>
  <si>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</si>
  <si>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</si>
  <si>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</si>
  <si>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</si>
  <si>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</si>
  <si>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</si>
  <si>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</si>
  <si>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</si>
  <si>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</si>
  <si>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</si>
  <si>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</si>
  <si>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</si>
  <si>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</si>
  <si>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</si>
  <si>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</si>
  <si>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</si>
  <si>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</si>
  <si>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</si>
  <si>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</si>
  <si>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</si>
  <si>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</si>
  <si>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</si>
  <si>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</si>
  <si>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</si>
  <si>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</si>
  <si>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</si>
  <si>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</si>
  <si>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</si>
  <si>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</si>
  <si>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</si>
  <si>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</si>
  <si>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</si>
  <si>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</si>
  <si>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</si>
  <si>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</si>
  <si>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</si>
  <si>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</si>
  <si>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</si>
  <si>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</si>
  <si>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</si>
  <si>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</si>
  <si>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</si>
  <si>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</si>
  <si>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</si>
  <si>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</si>
  <si>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</si>
  <si>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</si>
  <si>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</si>
  <si>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</si>
  <si>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</si>
  <si>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</si>
  <si>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</si>
  <si>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</si>
  <si>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</si>
  <si>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</si>
  <si>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</si>
  <si>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</si>
  <si>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</si>
  <si>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</si>
  <si>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</si>
  <si>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</si>
  <si>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</si>
  <si>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</si>
  <si>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</si>
  <si>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</si>
  <si>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</si>
  <si>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</si>
  <si>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</si>
  <si>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</si>
  <si>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</si>
  <si>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</si>
  <si>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</si>
  <si>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</si>
  <si>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</si>
  <si>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</si>
  <si>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</si>
  <si>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</si>
  <si>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</si>
  <si>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</si>
  <si>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</si>
  <si>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</si>
  <si>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</si>
  <si>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</si>
  <si>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</si>
  <si>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</si>
  <si>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</si>
  <si>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</si>
  <si>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</si>
  <si>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</si>
  <si>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</si>
  <si>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</si>
  <si>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</si>
  <si>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</si>
  <si>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</si>
  <si>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</si>
  <si>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</si>
  <si>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</si>
  <si>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</si>
  <si>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</si>
  <si>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</si>
  <si>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</si>
  <si>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</si>
  <si>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</si>
  <si>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</si>
  <si>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</si>
  <si>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</si>
  <si>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</si>
  <si>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</si>
  <si>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</si>
  <si>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</si>
  <si>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</si>
  <si>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</si>
  <si>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</si>
  <si>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</si>
  <si>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</si>
  <si>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</si>
  <si>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</si>
  <si>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</si>
  <si>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</si>
  <si>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</si>
  <si>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</si>
  <si>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</si>
  <si>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</si>
  <si>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</si>
  <si>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</si>
  <si>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</si>
  <si>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</si>
  <si>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</si>
  <si>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</si>
  <si>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</si>
  <si>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</si>
  <si>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</si>
  <si>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</si>
  <si>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</si>
  <si>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</si>
  <si>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</si>
  <si>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</si>
  <si>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</si>
  <si>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</si>
  <si>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</si>
  <si>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</si>
  <si>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</si>
  <si>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</si>
  <si>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</si>
  <si>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</si>
  <si>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</si>
  <si>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</si>
  <si>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</si>
  <si>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</si>
  <si>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</si>
  <si>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</si>
  <si>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</si>
  <si>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</si>
  <si>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</si>
  <si>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</si>
  <si>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</si>
  <si>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</si>
  <si>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</si>
  <si>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</si>
  <si>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</si>
  <si>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</si>
  <si>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</si>
  <si>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</si>
  <si>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</si>
  <si>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</si>
  <si>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</si>
  <si>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</si>
  <si>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</si>
  <si>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</si>
  <si>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</si>
  <si>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</si>
  <si>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</si>
  <si>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</si>
  <si>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</si>
  <si>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</si>
  <si>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</si>
  <si>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</si>
  <si>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</si>
  <si>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</si>
  <si>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</si>
  <si>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</si>
  <si>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</si>
  <si>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</si>
  <si>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</si>
  <si>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</si>
  <si>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</si>
  <si>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</si>
  <si>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</si>
  <si>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</si>
  <si>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</si>
  <si>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</si>
  <si>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</si>
  <si>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</si>
  <si>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</si>
  <si>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</si>
  <si>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</si>
  <si>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</si>
  <si>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</si>
  <si>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</si>
  <si>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</si>
  <si>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</si>
  <si>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</si>
  <si>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</si>
  <si>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</si>
  <si>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</si>
  <si>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</si>
  <si>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</si>
  <si>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</si>
  <si>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</si>
  <si>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</si>
  <si>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</si>
  <si>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</si>
  <si>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</si>
  <si>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</si>
  <si>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</si>
  <si>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</si>
  <si>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</si>
  <si>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</si>
  <si>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</si>
  <si>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</si>
  <si>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</si>
  <si>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</si>
  <si>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</si>
  <si>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</si>
  <si>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</si>
  <si>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</si>
  <si>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</si>
  <si>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</si>
  <si>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</si>
  <si>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</si>
  <si>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</si>
  <si>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</si>
  <si>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</si>
  <si>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</si>
  <si>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</si>
  <si>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</si>
  <si>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</si>
  <si>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</si>
  <si>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</si>
  <si>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</si>
  <si>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</si>
  <si>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</si>
  <si>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</si>
  <si>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</si>
  <si>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</si>
  <si>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</si>
  <si>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</si>
  <si>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</si>
  <si>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</si>
  <si>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</si>
  <si>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</si>
  <si>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</si>
  <si>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</si>
  <si>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</si>
  <si>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</si>
  <si>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</si>
  <si>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</si>
  <si>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</si>
  <si>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</si>
  <si>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</si>
  <si>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</si>
  <si>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</si>
  <si>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</si>
  <si>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</si>
  <si>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</si>
  <si>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</si>
  <si>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</si>
  <si>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</si>
  <si>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</si>
  <si>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</si>
  <si>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</si>
  <si>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</si>
  <si>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</si>
  <si>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</si>
  <si>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</si>
  <si>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</si>
  <si>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</si>
  <si>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</si>
  <si>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</si>
  <si>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</si>
  <si>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</si>
  <si>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</si>
  <si>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</si>
  <si>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</si>
  <si>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</si>
  <si>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</si>
  <si>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</si>
  <si>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</si>
  <si>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</si>
  <si>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</si>
  <si>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</si>
  <si>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</si>
  <si>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</si>
  <si>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</si>
  <si>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</si>
  <si>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</si>
  <si>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</si>
  <si>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</si>
  <si>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</si>
  <si>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</si>
  <si>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</si>
  <si>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</si>
  <si>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</si>
  <si>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</si>
  <si>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</si>
  <si>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</si>
  <si>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</si>
  <si>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</si>
  <si>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</si>
  <si>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</si>
  <si>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</si>
  <si>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</si>
  <si>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</si>
  <si>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</si>
  <si>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</si>
  <si>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</si>
  <si>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</si>
  <si>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</si>
  <si>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</si>
  <si>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</si>
  <si>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</si>
  <si>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</si>
  <si>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</si>
  <si>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</si>
  <si>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</si>
  <si>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</si>
  <si>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</si>
  <si>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</si>
  <si>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</si>
  <si>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</si>
  <si>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</si>
  <si>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</si>
  <si>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</si>
  <si>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</si>
  <si>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</si>
  <si>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</si>
  <si>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</si>
  <si>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</si>
  <si>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</si>
  <si>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</si>
  <si>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</si>
  <si>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</si>
  <si>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</si>
  <si>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</si>
  <si>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</si>
  <si>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</si>
  <si>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</si>
  <si>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</si>
  <si>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</si>
  <si>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</si>
  <si>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</si>
  <si>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</si>
  <si>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</si>
  <si>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</si>
  <si>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</si>
  <si>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</si>
  <si>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</si>
  <si>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</si>
  <si>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</si>
  <si>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</si>
  <si>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</si>
  <si>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</si>
  <si>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</si>
  <si>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</si>
  <si>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</si>
  <si>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</si>
  <si>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</si>
  <si>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</si>
  <si>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</si>
  <si>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</si>
  <si>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</si>
  <si>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</si>
  <si>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</si>
  <si>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</si>
  <si>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</si>
  <si>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</si>
  <si>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</si>
  <si>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</si>
  <si>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</si>
  <si>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</si>
  <si>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</si>
  <si>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</si>
  <si>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</si>
  <si>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</si>
  <si>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</si>
  <si>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</si>
  <si>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</si>
  <si>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</si>
  <si>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</si>
  <si>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</si>
  <si>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</si>
  <si>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</si>
  <si>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</si>
  <si>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</si>
  <si>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</si>
  <si>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</si>
  <si>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</si>
  <si>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</si>
  <si>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</si>
  <si>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</si>
  <si>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</si>
  <si>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</si>
  <si>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</si>
  <si>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</si>
  <si>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</si>
  <si>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</si>
  <si>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</si>
  <si>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</si>
  <si>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</si>
  <si>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</si>
  <si>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</si>
  <si>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</si>
  <si>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</si>
  <si>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</si>
  <si>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</si>
  <si>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</si>
  <si>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</si>
  <si>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</si>
  <si>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</si>
  <si>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</si>
  <si>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</si>
  <si>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</si>
  <si>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</si>
  <si>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</si>
  <si>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</si>
  <si>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</si>
  <si>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</si>
  <si>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</si>
  <si>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</si>
  <si>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</si>
  <si>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</si>
  <si>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</si>
  <si>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</si>
  <si>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</si>
  <si>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</si>
  <si>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</si>
  <si>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</si>
  <si>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</si>
  <si>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</si>
  <si>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</si>
  <si>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</si>
  <si>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</si>
  <si>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</si>
  <si>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</si>
  <si>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</si>
  <si>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</si>
  <si>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</si>
  <si>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</si>
  <si>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</si>
  <si>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</si>
  <si>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</si>
  <si>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</si>
  <si>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</si>
  <si>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</si>
  <si>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</si>
  <si>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</si>
  <si>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</si>
  <si>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</si>
  <si>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</si>
  <si>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</si>
  <si>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</si>
  <si>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</si>
  <si>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</si>
  <si>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</si>
  <si>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</si>
  <si>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</si>
  <si>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</si>
  <si>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</si>
  <si>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</si>
  <si>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</si>
  <si>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</si>
  <si>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</si>
  <si>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</si>
  <si>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</si>
  <si>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</si>
  <si>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</si>
  <si>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</si>
  <si>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</si>
  <si>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</si>
  <si>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</si>
  <si>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</si>
  <si>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</si>
  <si>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</si>
  <si>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</si>
  <si>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</si>
  <si>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</si>
  <si>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</si>
  <si>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</si>
  <si>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</si>
  <si>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</si>
  <si>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</si>
  <si>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</si>
  <si>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</si>
  <si>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</si>
  <si>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</si>
  <si>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</si>
  <si>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</si>
  <si>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</si>
  <si>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</si>
  <si>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</si>
  <si>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</si>
  <si>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</si>
  <si>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</si>
  <si>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</si>
  <si>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</si>
  <si>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</si>
  <si>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</si>
  <si>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</si>
  <si>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</si>
  <si>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</si>
  <si>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</si>
  <si>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</si>
  <si>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</si>
  <si>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</si>
  <si>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</si>
  <si>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</si>
  <si>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</si>
  <si>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</si>
  <si>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</si>
  <si>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</si>
  <si>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</si>
  <si>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</si>
  <si>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</si>
  <si>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</si>
  <si>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</si>
  <si>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</si>
  <si>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</si>
  <si>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</si>
  <si>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</si>
  <si>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</si>
  <si>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</si>
  <si>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</si>
  <si>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</si>
  <si>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</si>
  <si>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</si>
  <si>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</si>
  <si>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</si>
  <si>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</si>
  <si>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</si>
  <si>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</si>
  <si>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</si>
  <si>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</si>
  <si>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</si>
  <si>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</si>
  <si>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</si>
  <si>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</si>
  <si>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</si>
  <si>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</si>
  <si>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</si>
  <si>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</si>
  <si>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</si>
  <si>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</si>
  <si>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</si>
  <si>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</si>
  <si>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</si>
  <si>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</si>
  <si>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</si>
  <si>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</si>
  <si>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</si>
  <si>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</si>
  <si>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</si>
  <si>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</si>
  <si>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</si>
  <si>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</si>
  <si>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</si>
  <si>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</si>
  <si>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</si>
  <si>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</si>
  <si>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</si>
  <si>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</si>
  <si>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</si>
  <si>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</si>
  <si>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</si>
  <si>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</si>
  <si>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</si>
  <si>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</si>
  <si>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</si>
  <si>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</si>
  <si>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</si>
  <si>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</si>
  <si>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</si>
  <si>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</si>
  <si>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</si>
  <si>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</si>
  <si>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</si>
  <si>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</si>
  <si>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</si>
  <si>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</si>
  <si>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</si>
  <si>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</si>
  <si>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</si>
  <si>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</si>
  <si>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</si>
  <si>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</si>
  <si>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</si>
  <si>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</si>
  <si>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</si>
  <si>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</si>
  <si>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</si>
  <si>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</si>
  <si>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</si>
  <si>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</si>
  <si>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</si>
  <si>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</si>
  <si>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</si>
  <si>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</si>
  <si>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</si>
  <si>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</si>
  <si>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</si>
  <si>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</si>
  <si>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</si>
  <si>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</si>
  <si>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</si>
  <si>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</si>
  <si>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</si>
  <si>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</si>
  <si>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</si>
  <si>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</si>
  <si>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</si>
  <si>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</si>
  <si>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</si>
  <si>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</si>
  <si>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</si>
  <si>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</si>
  <si>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</si>
  <si>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</si>
  <si>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</si>
  <si>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</si>
  <si>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</si>
  <si>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</si>
  <si>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</si>
  <si>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</si>
  <si>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</si>
  <si>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</si>
  <si>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</si>
  <si>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</si>
  <si>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</si>
  <si>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</si>
  <si>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</si>
  <si>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</si>
  <si>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</si>
  <si>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</si>
  <si>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</si>
  <si>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</si>
  <si>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</si>
  <si>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</si>
  <si>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</si>
  <si>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</si>
  <si>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</si>
  <si>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</si>
  <si>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</si>
  <si>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</si>
  <si>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</si>
  <si>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</si>
  <si>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</si>
  <si>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</si>
  <si>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</si>
  <si>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</si>
  <si>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</si>
  <si>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</si>
  <si>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</si>
  <si>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</si>
  <si>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</si>
  <si>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</si>
  <si>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</si>
  <si>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</si>
  <si>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</si>
  <si>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</si>
  <si>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</si>
  <si>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</si>
  <si>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</si>
  <si>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</si>
  <si>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</si>
  <si>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</si>
  <si>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</si>
  <si>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</si>
  <si>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</si>
  <si>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</si>
  <si>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</si>
  <si>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</si>
  <si>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</si>
  <si>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</si>
  <si>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</si>
  <si>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</si>
  <si>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</si>
  <si>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</si>
  <si>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</si>
  <si>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</si>
  <si>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</si>
  <si>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</si>
  <si>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</si>
  <si>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</si>
  <si>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</si>
  <si>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</si>
  <si>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</si>
  <si>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</si>
  <si>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</si>
  <si>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</si>
  <si>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</si>
  <si>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</si>
  <si>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</si>
  <si>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</si>
  <si>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</si>
  <si>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</si>
  <si>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</si>
  <si>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</si>
  <si>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</si>
  <si>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</si>
  <si>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</si>
  <si>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</si>
  <si>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</si>
  <si>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</si>
  <si>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</si>
  <si>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</si>
  <si>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</si>
  <si>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</si>
  <si>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</si>
  <si>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</si>
  <si>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</si>
  <si>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</si>
  <si>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</si>
  <si>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</si>
  <si>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</si>
  <si>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</si>
  <si>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</si>
  <si>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</si>
  <si>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</si>
  <si>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</si>
  <si>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</si>
  <si>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</si>
  <si>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</si>
  <si>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</si>
  <si>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</si>
  <si>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</si>
  <si>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</si>
  <si>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</si>
  <si>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</si>
  <si>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</si>
  <si>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</si>
  <si>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</si>
  <si>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</si>
  <si>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</si>
  <si>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</si>
  <si>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</si>
  <si>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</si>
  <si>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</si>
  <si>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</si>
  <si>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</si>
  <si>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</si>
  <si>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</si>
  <si>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</si>
  <si>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</si>
  <si>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</si>
  <si>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</si>
  <si>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</si>
  <si>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</si>
  <si>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</si>
  <si>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</si>
  <si>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</si>
  <si>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</si>
  <si>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</si>
  <si>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</si>
  <si>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</si>
  <si>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</si>
  <si>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</si>
  <si>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</si>
  <si>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</si>
  <si>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</si>
  <si>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</si>
  <si>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</si>
  <si>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</si>
  <si>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</si>
  <si>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</si>
  <si>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</si>
  <si>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</si>
  <si>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</si>
  <si>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</si>
  <si>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</si>
  <si>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</si>
  <si>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</si>
  <si>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</si>
  <si>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</si>
  <si>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</si>
  <si>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</si>
  <si>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</si>
  <si>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</si>
  <si>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</si>
  <si>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</si>
  <si>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</si>
  <si>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</si>
  <si>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</si>
  <si>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</si>
  <si>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</si>
  <si>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</si>
  <si>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</si>
  <si>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</si>
  <si>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</si>
  <si>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</si>
  <si>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</si>
  <si>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</si>
  <si>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</si>
  <si>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</si>
  <si>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</si>
  <si>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</si>
  <si>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</si>
  <si>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</si>
  <si>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</si>
  <si>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</si>
  <si>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</si>
  <si>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</si>
  <si>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</si>
  <si>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</si>
  <si>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</si>
  <si>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</si>
  <si>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</si>
  <si>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</si>
  <si>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</si>
  <si>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</si>
  <si>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</si>
  <si>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</si>
  <si>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</si>
  <si>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</si>
  <si>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</si>
  <si>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</si>
  <si>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</si>
  <si>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</si>
  <si>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</si>
  <si>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</si>
  <si>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</si>
  <si>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</si>
  <si>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</si>
  <si>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</si>
  <si>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</si>
  <si>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</si>
  <si>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</si>
  <si>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</si>
  <si>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</si>
  <si>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</si>
  <si>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</si>
  <si>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</si>
  <si>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</si>
  <si>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</si>
  <si>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</si>
  <si>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</si>
  <si>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</si>
  <si>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</si>
  <si>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</si>
  <si>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</si>
  <si>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</si>
  <si>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</si>
  <si>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</si>
  <si>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</si>
  <si>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</si>
  <si>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</si>
  <si>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</si>
  <si>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</si>
  <si>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</si>
  <si>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</si>
  <si>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</si>
  <si>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</si>
  <si>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</si>
  <si>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</si>
  <si>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</si>
  <si>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</si>
  <si>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</si>
  <si>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</si>
  <si>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</si>
  <si>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</si>
  <si>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</si>
  <si>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</si>
  <si>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</si>
  <si>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</si>
  <si>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</si>
  <si>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</si>
  <si>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</si>
  <si>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</si>
  <si>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</si>
  <si>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</si>
  <si>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</si>
  <si>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</si>
  <si>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</si>
  <si>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</si>
  <si>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</si>
  <si>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</si>
  <si>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</si>
  <si>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</si>
  <si>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</si>
  <si>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</si>
  <si>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</si>
  <si>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</si>
  <si>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</si>
  <si>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</si>
  <si>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</si>
  <si>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</si>
  <si>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</si>
  <si>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</si>
  <si>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</si>
  <si>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</si>
  <si>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</si>
  <si>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</si>
  <si>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</si>
  <si>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</si>
  <si>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</si>
  <si>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</si>
  <si>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</si>
  <si>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</si>
  <si>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</si>
  <si>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</si>
  <si>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</si>
  <si>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</si>
  <si>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</si>
  <si>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</si>
  <si>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</si>
  <si>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</si>
  <si>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</si>
  <si>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</si>
  <si>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</si>
  <si>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</si>
  <si>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</si>
  <si>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</si>
  <si>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</si>
  <si>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</si>
  <si>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</si>
  <si>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</si>
  <si>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</si>
  <si>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</si>
  <si>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</si>
  <si>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</si>
  <si>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</si>
  <si>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</si>
  <si>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</si>
  <si>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</si>
  <si>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</si>
  <si>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</si>
  <si>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</si>
  <si>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</si>
  <si>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</si>
  <si>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</si>
  <si>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</si>
  <si>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</si>
  <si>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</si>
  <si>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</si>
  <si>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</si>
  <si>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</si>
  <si>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</si>
  <si>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</si>
  <si>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</si>
  <si>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</si>
  <si>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</si>
  <si>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</si>
  <si>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</si>
  <si>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</si>
  <si>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</si>
  <si>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</si>
  <si>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</si>
  <si>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</si>
  <si>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</si>
  <si>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</si>
  <si>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</si>
  <si>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</si>
  <si>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</si>
  <si>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</si>
  <si>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</si>
  <si>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</si>
  <si>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</si>
  <si>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</si>
  <si>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</si>
  <si>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</si>
  <si>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</si>
  <si>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</si>
  <si>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</si>
  <si>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</si>
  <si>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</si>
  <si>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</si>
  <si>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</si>
  <si>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</si>
  <si>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</si>
  <si>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</si>
  <si>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</si>
  <si>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</si>
  <si>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</si>
  <si>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</si>
  <si>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</si>
  <si>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</si>
  <si>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</si>
  <si>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</si>
  <si>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</si>
  <si>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</si>
  <si>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</si>
  <si>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</si>
  <si>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</si>
  <si>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</si>
  <si>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</si>
  <si>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</si>
  <si>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</si>
  <si>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</si>
  <si>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</si>
  <si>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</si>
  <si>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</si>
  <si>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</si>
  <si>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</si>
  <si>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</si>
  <si>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</si>
  <si>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</si>
  <si>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</si>
  <si>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</si>
  <si>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</si>
  <si>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</si>
  <si>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</si>
  <si>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</si>
  <si>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</si>
  <si>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</si>
  <si>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</si>
  <si>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</si>
  <si>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</si>
  <si>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</si>
  <si>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</si>
  <si>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</si>
  <si>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</si>
  <si>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</si>
  <si>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</si>
  <si>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</si>
  <si>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</si>
  <si>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</si>
  <si>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</si>
  <si>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</si>
  <si>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</si>
  <si>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</si>
  <si>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</si>
  <si>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</si>
  <si>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</si>
  <si>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</si>
  <si>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</si>
  <si>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</si>
  <si>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</si>
  <si>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</si>
  <si>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</si>
  <si>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</si>
  <si>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</si>
  <si>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</si>
  <si>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</si>
  <si>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</si>
  <si>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</si>
  <si>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</si>
  <si>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</si>
  <si>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</si>
  <si>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</si>
  <si>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</si>
  <si>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</si>
  <si>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</si>
  <si>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</si>
  <si>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</si>
  <si>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</si>
  <si>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</si>
  <si>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</si>
  <si>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</si>
  <si>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</si>
  <si>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</si>
  <si>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</si>
  <si>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</si>
  <si>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</si>
  <si>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</si>
  <si>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</si>
  <si>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</si>
  <si>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</si>
  <si>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</si>
  <si>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</si>
  <si>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</si>
  <si>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</si>
  <si>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</si>
  <si>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</si>
  <si>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</si>
  <si>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</si>
  <si>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</si>
  <si>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</si>
  <si>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</si>
  <si>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</si>
  <si>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</si>
  <si>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</si>
  <si>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</si>
  <si>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</si>
  <si>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</si>
  <si>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</si>
  <si>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</si>
  <si>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</si>
  <si>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</si>
  <si>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</si>
  <si>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</si>
  <si>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</si>
  <si>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</si>
  <si>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</si>
  <si>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</si>
  <si>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</si>
  <si>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</si>
  <si>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</si>
  <si>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</si>
  <si>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</si>
  <si>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</si>
  <si>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</si>
  <si>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</si>
  <si>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</si>
  <si>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</si>
  <si>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</si>
  <si>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</si>
  <si>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</si>
  <si>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</si>
  <si>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</si>
  <si>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</si>
  <si>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</si>
  <si>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</si>
  <si>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</si>
  <si>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</si>
  <si>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</si>
  <si>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</si>
  <si>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</si>
  <si>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</si>
  <si>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</si>
  <si>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</si>
  <si>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</si>
  <si>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</si>
  <si>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</si>
  <si>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</si>
  <si>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</si>
  <si>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</si>
  <si>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</si>
  <si>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</si>
  <si>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</si>
  <si>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</si>
  <si>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</si>
  <si>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</si>
  <si>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</si>
  <si>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</si>
  <si>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</si>
  <si>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</si>
  <si>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</si>
  <si>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</si>
  <si>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</si>
  <si>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</si>
  <si>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</si>
  <si>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</si>
  <si>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</si>
  <si>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</si>
  <si>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</si>
  <si>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</si>
  <si>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</si>
  <si>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</si>
  <si>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</si>
  <si>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</si>
  <si>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</si>
  <si>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</si>
  <si>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</si>
  <si>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</si>
  <si>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</si>
  <si>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</si>
  <si>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</si>
  <si>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</si>
  <si>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</si>
  <si>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</si>
  <si>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</si>
  <si>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</si>
  <si>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</si>
  <si>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</si>
  <si>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</si>
  <si>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</si>
  <si>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</si>
  <si>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</si>
  <si>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</si>
  <si>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</si>
  <si>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</si>
  <si>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</si>
  <si>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</si>
  <si>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</si>
  <si>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</si>
  <si>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</si>
  <si>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</si>
  <si>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</si>
  <si>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</si>
  <si>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</si>
  <si>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</si>
  <si>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</si>
  <si>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</si>
  <si>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</si>
  <si>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</si>
  <si>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</si>
  <si>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</si>
  <si>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</si>
  <si>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</si>
  <si>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</si>
  <si>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</si>
  <si>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</si>
  <si>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</si>
  <si>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</si>
  <si>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</si>
  <si>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</si>
  <si>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</si>
  <si>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</si>
  <si>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</si>
  <si>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</si>
  <si>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</si>
  <si>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</si>
  <si>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</si>
  <si>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</si>
  <si>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</si>
  <si>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</si>
  <si>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</si>
  <si>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</si>
  <si>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</si>
  <si>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</si>
  <si>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</si>
  <si>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</si>
  <si>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</si>
  <si>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</si>
  <si>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</si>
  <si>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</si>
  <si>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</si>
  <si>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</si>
  <si>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</si>
  <si>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</si>
  <si>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</si>
  <si>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</si>
  <si>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</si>
  <si>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</si>
  <si>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</si>
  <si>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</si>
  <si>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</si>
  <si>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</si>
  <si>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</si>
  <si>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</si>
  <si>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</si>
  <si>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</si>
  <si>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</si>
  <si>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</si>
  <si>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</si>
  <si>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</si>
  <si>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</si>
  <si>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</si>
  <si>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</si>
  <si>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</si>
  <si>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</si>
  <si>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</si>
  <si>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</si>
  <si>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</si>
  <si>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</si>
  <si>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</si>
  <si>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</si>
  <si>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</si>
  <si>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</si>
  <si>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</si>
  <si>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</si>
  <si>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</si>
  <si>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</si>
  <si>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</si>
  <si>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</si>
  <si>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</si>
  <si>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</si>
  <si>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</si>
  <si>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</si>
  <si>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</si>
  <si>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</si>
  <si>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</si>
  <si>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</si>
  <si>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</si>
  <si>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</si>
  <si>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</si>
  <si>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</si>
  <si>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</si>
  <si>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</si>
  <si>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</si>
  <si>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</si>
  <si>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</si>
  <si>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</si>
  <si>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</si>
  <si>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</si>
  <si>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</si>
  <si>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</si>
  <si>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</si>
  <si>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</si>
  <si>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</si>
  <si>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</si>
  <si>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</si>
  <si>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</si>
  <si>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</si>
  <si>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</si>
  <si>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</si>
  <si>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</si>
  <si>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</si>
  <si>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</si>
  <si>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</si>
  <si>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</si>
  <si>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</si>
  <si>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</si>
  <si>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</si>
  <si>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</si>
  <si>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</si>
  <si>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</si>
  <si>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</si>
  <si>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</si>
  <si>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</si>
  <si>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</si>
  <si>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</si>
  <si>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</si>
  <si>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</si>
  <si>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</si>
  <si>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</si>
  <si>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</si>
  <si>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</si>
  <si>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</si>
  <si>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</si>
  <si>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</si>
  <si>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</si>
  <si>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</si>
  <si>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</si>
  <si>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</si>
  <si>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</si>
  <si>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</si>
  <si>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</si>
  <si>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</si>
  <si>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</si>
  <si>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</si>
  <si>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</si>
  <si>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</si>
  <si>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</si>
  <si>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</si>
  <si>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</si>
  <si>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</si>
  <si>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</si>
  <si>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</si>
  <si>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</si>
  <si>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</si>
  <si>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</si>
  <si>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</si>
  <si>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</si>
  <si>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</si>
  <si>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</si>
  <si>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</si>
  <si>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</si>
  <si>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</si>
  <si>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</si>
  <si>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</si>
  <si>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</si>
  <si>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</si>
  <si>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</si>
  <si>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</si>
  <si>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</si>
  <si>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</si>
  <si>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</si>
  <si>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</si>
  <si>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</si>
  <si>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</si>
  <si>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</si>
  <si>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</si>
  <si>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</si>
  <si>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</si>
  <si>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</si>
  <si>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</si>
  <si>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</si>
  <si>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</si>
  <si>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</si>
  <si>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</si>
  <si>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</si>
  <si>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</si>
  <si>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</si>
  <si>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</si>
  <si>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</si>
  <si>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</si>
  <si>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</si>
  <si>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</si>
  <si>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</si>
  <si>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</si>
  <si>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</si>
  <si>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</si>
  <si>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</si>
  <si>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</si>
  <si>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</si>
  <si>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</si>
  <si>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</si>
  <si>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</si>
  <si>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</si>
  <si>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</si>
  <si>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</si>
  <si>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</si>
  <si>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</si>
  <si>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</si>
  <si>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</si>
  <si>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</si>
  <si>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</si>
  <si>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</si>
  <si>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</si>
  <si>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</si>
  <si>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</si>
  <si>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</si>
  <si>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</si>
  <si>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</si>
  <si>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</si>
  <si>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</si>
  <si>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</si>
  <si>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</si>
  <si>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</si>
  <si>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</si>
  <si>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</si>
  <si>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</si>
  <si>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</si>
  <si>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</si>
  <si>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</si>
  <si>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</si>
  <si>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</si>
  <si>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</si>
  <si>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</si>
  <si>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</si>
  <si>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</si>
  <si>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</si>
  <si>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</si>
  <si>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</si>
  <si>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</si>
  <si>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</si>
  <si>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</si>
  <si>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</si>
  <si>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</si>
  <si>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</si>
  <si>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</si>
  <si>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</si>
  <si>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</si>
  <si>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</si>
  <si>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</si>
  <si>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</si>
  <si>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</si>
  <si>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</si>
  <si>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</si>
  <si>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</si>
  <si>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</si>
  <si>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</si>
  <si>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</si>
  <si>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</si>
  <si>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</si>
  <si>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</si>
  <si>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</si>
  <si>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</si>
  <si>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</si>
  <si>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</si>
  <si>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</si>
  <si>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</si>
  <si>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</si>
  <si>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</si>
  <si>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</si>
  <si>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</si>
  <si>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</si>
  <si>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PCM-20251123-00000069</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</si>
  <si>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</si>
  <si>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</si>
  <si>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</si>
  <si>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</si>
  <si>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</si>
  <si>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</si>
  <si>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</si>
  <si>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</si>
  <si>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</si>
  <si>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</si>
  <si>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</si>
  <si>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</si>
  <si>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</si>
  <si>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</si>
  <si>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</si>
  <si>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</si>
  <si>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</si>
  <si>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</si>
  <si>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</si>
  <si>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</si>
  <si>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</si>
  <si>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</si>
  <si>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</si>
  <si>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</si>
  <si>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</si>
  <si>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</si>
  <si>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</si>
  <si>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</si>
  <si>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</si>
  <si>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</si>
  <si>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</si>
  <si>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</si>
  <si>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</si>
  <si>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</si>
  <si>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</si>
  <si>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</si>
  <si>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</si>
  <si>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</si>
  <si>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</si>
  <si>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</si>
  <si>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</si>
  <si>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</si>
  <si>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</si>
  <si>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</si>
  <si>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</si>
  <si>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</si>
  <si>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</si>
  <si>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</si>
  <si>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</si>
  <si>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</si>
  <si>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</si>
  <si>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</si>
  <si>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</si>
  <si>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</si>
  <si>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</si>
  <si>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</si>
  <si>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</si>
  <si>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</si>
  <si>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</si>
  <si>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</si>
  <si>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</si>
  <si>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</si>
  <si>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</si>
  <si>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</si>
  <si>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</si>
  <si>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</si>
  <si>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</si>
  <si>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</si>
  <si>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</si>
  <si>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</si>
  <si>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</si>
  <si>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</si>
  <si>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</si>
  <si>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</si>
  <si>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</si>
  <si>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</si>
  <si>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</si>
  <si>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</si>
  <si>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</si>
  <si>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</si>
  <si>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</si>
  <si>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</si>
  <si>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</si>
  <si>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</si>
  <si>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</si>
  <si>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</si>
  <si>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</si>
  <si>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</si>
  <si>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</si>
  <si>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</si>
  <si>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</si>
  <si>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</si>
  <si>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</si>
  <si>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</si>
  <si>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</si>
  <si>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</si>
  <si>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</si>
  <si>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</si>
  <si>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</si>
  <si>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</si>
  <si>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</si>
  <si>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</si>
  <si>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</si>
  <si>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</si>
  <si>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</si>
  <si>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</si>
  <si>
    <t>no PCM//TT-20251122-00823</t>
  </si>
  <si>
    <t>remaining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</si>
</sst>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321.12856643518171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12515</v>
      </c>
      <c r="E3" s="142" t="s">
        <v>39021</v>
      </c>
      <c r="F3" s="156">
        <v>45984.0390625</v>
      </c>
      <c r="G3" s="144">
        <f ca="1">IFERROR(NOW()-F3,"-")</f>
        <v>3.7929861107841134E-2</v>
      </c>
      <c r="H3" s="143">
        <v>45984.034247685187</v>
      </c>
      <c r="I3" s="141" t="str">
        <f>IFERROR(VLOOKUP(D3,DB!A:F,6,0),"")</f>
        <v>Generator-SG</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45984.076992361108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45984.076992361108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45984.076992361108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45984.076992361108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45984.076992361108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45984.076992361108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45984.076992361108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45984.076992361108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45984.076992361108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45984.076992361108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45984.076992361108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45984.076992361108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45984.076992361108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45984.076992361108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45984.076992361108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45984.076992361108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45984.076992361108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45984.076992361108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45984.076992361108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45984.076992361108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45984.076992361108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45984.076992361108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45984.076992361108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45984.076992361108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45984.076992361108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45984.076992361108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45984.076992361108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45984.076992361108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45984.076992361108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45984.076992361108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45984.076992361108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45984.076992361108</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45984.076992361108</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D7875DBC-5600-4BCC-B4F5-6604534352E6}"/>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2" activePane="bottomLeft" state="frozen"/>
      <selection pane="bottomLeft" activeCell="I7" sqref="I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159.07715439814638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R2</v>
      </c>
      <c r="C4" s="18"/>
      <c r="D4" s="18" t="s">
        <v>2796</v>
      </c>
      <c r="E4" s="102"/>
      <c r="F4" s="103"/>
      <c r="G4" s="104">
        <f ca="1">IFERROR(NOW()-F4,"-")</f>
        <v>45984.076992361108</v>
      </c>
      <c r="H4" s="103"/>
      <c r="I4" s="18" t="str">
        <f>IFERROR(VLOOKUP(D4,DB!A:F,6,0),"")</f>
        <v>Generator-SG</v>
      </c>
      <c r="J4" s="18" t="str">
        <f>IFERROR(VLOOKUP(D4,DB!A:G,7,0),"")</f>
        <v>Vandalized</v>
      </c>
      <c r="K4" s="19"/>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45984.076992361108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45984.076992361108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45984.076992361108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45984.076992361108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45984.076992361108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45984.076992361108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45984.076992361108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45984.076992361108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45984.076992361108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45984.076992361108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45984.076992361108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45984.076992361108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45984.076992361108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45984.076992361108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45984.076992361108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45984.076992361108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45984.076992361108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45984.076992361108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45984.076992361108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45984.076992361108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45984.076992361108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45984.076992361108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45984.076992361108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45984.076992361108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45984.076992361108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45984.076992361108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45984.076992361108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45984.076992361108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45984.076992361108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45984.076992361108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45984.076992361108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45984.076992361108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45984.076992361108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45984.076992361108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45984.076992361108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45984.076992361108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45984.076992361108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45984.076992361108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45984.076992361108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45984.076992361108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45984.076992361108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45984.076992361108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45984.076992361108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45984.076992361108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45984.076992361108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45984.076992361108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45984.076992361108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45984.076992361108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45984.076992361108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45984.076992361108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45984.076992361108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45984.076992361108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45984.076992361108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45984.076992361108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45984.076992361108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45984.076992361108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45984.076992361108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45984.076992361108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45984.076992361108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45984.076992361108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45984.076992361108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45984.076992361108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45984.076992361108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45984.076992361108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45984.076992361108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45984.076992361108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45984.076992361108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45984.076992361108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45984.076992361108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45984.076992361108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45984.076992361108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45984.076992361108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45984.076992361108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45984.076992361108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45984.076992361108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45984.076992361108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45984.076992361108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45984.076992361108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45984.076992361108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45984.076992361108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45984.076992361108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45984.076992361108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45984.076992361108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45984.076992361108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45984.076992361108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45984.076992361108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45984.076992361108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45984.076992361108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45984.076992361108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45984.076992361108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45984.076992361108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45984.076992361108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45984.076992361108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45984.076992361108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45984.076992361108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45984.076992361108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45984.076992361108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45984.076992361108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45984.076992361108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45984.076992361108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45984.076992361108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45984.076992361108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45984.076992361108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45984.076992361108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45984.076992361108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45984.076992361108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45984.076992361108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45984.076992361108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45984.076992361108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45984.076992361108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45984.076992361108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45984.076992361108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45984.076992361108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45984.076992361108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45984.076992361108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45984.076992361108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45984.076992361108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45984.076992361108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45984.076992361108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45984.076992361108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45984.076992361108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45984.076992361108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45984.076992361108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45984.076992361108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45984.076992361108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45984.076992361108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45984.076992361108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45984.076992361108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45984.076992361108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45984.076992361108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45984.076992361108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45984.076992361108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45984.076992361108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45984.076992361108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45984.076992361108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45984.076992361108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45984.076992361108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45984.076992361108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45984.076992361108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45984.076992361108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45984.076992361108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45984.076992361108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45984.076992361108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45984.076992361108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45984.076992361108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45984.076992361108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45984.076992361108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45984.076992361108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45984.076992361108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45984.076992361108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45984.076992361108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45984.076992361108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45984.076992361108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45984.076992361108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45984.076992361108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45984.076992361108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45984.076992361108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45984.076992361108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45984.076992361108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45984.076992361108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45984.076992361108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45984.076992361108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45984.076992361108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45984.076992361108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45984.076992361108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45984.076992361108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45984.076992361108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45984.076992361108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45984.076992361108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45984.076992361108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45984.076992361108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45984.076992361108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45984.076992361108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45984.076992361108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45984.076992361108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45984.076992361108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45984.076992361108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45984.076992361108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45984.076992361108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45984.076992361108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45984.076992361108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45984.076992361108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45984.076992361108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45984.076992361108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45984.076992361108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45984.076992361108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45984.076992361108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45984.076992361108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45984.076992361108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45984.076992361108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45984.076992361108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45984.076992361108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45984.076992361108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45984.076992361108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45984.076992361108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45984.076992361108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45984.076992361108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45984.076992361108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45984.076992361108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45984.076992361108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45984.076992361108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45984.076992361108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45984.076992361108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45984.076992361108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45984.076992361108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45984.076992361108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45984.076992361108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45984.076992361108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45984.076992361108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45984.076992361108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45984.076992361108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45984.076992361108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45984.076992361108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45984.076992361108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45984.076992361108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45984.076992361108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45984.076992361108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45984.076992361108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45984.076992361108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45984.076992361108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45984.076992361108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45984.076992361108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45984.076992361108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45984.076992361108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45984.076992361108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45984.076992361108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45984.076992361108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45984.076992361108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45984.076992361108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45984.076992361108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45984.076992361108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45984.076992361108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45984.076992361108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45984.076992361108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45984.076992361108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45984.076992361108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45984.076992361108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45984.076992361108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45984.076992361108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45984.076992361108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45984.076992361108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45984.076992361108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45984.076992361108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45984.076992361108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45984.076992361108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45984.076992361108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45984.076992361108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45984.076992361108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45984.076992361108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45984.076992361108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45984.076992361108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45984.076992361108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45984.076992361108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45984.076992361108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45984.076992361108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45984.076992361108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45984.076992361108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45984.076992361108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45984.076992361108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45984.076992361108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45984.076992361108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45984.076992361108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45984.076992361108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45984.076992361108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45984.076992361108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45984.076992361108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45984.076992361108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45984.076992361108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45984.076992361108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45984.076992361108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45984.076992361108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45984.076992361108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45984.076992361108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45984.076992361108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45984.076992361108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45984.076992361108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45984.076992361108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45984.076992361108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45984.076992361108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45984.076992361108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45984.076992361108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45984.076992361108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45984.076992361108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45984.076992361108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45984.076992361108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45984.076992361108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45984.076992361108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45984.076992361108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45984.076992361108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45984.076992361108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45984.076992361108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45984.076992361108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45984.076992361108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45984.076992361108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45984.076992361108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45984.076992361108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45984.076992361108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45984.076992361108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45984.076992361108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45984.076992361108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45984.076992361108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45984.076992361108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45984.076992361108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45984.076992361108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45984.076992361108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45984.076992361108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45984.076992361108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45984.076992361108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45984.076992361108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45984.076992361108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45984.076992361108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45984.076992361108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45984.076992361108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45984.076992361108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45984.076992361108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45984.076992361108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45984.076992361108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45984.076992361108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45984.076992361108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45984.076992361108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45984.076992361108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45984.076992361108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45984.076992361108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45984.076992361108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45984.076992361108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45984.076992361108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45984.076992361108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45984.076992361108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45984.076992361108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45984.076992361108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45984.076992361108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45984.076992361108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45984.076992361108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45984.076992361108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45984.076992361108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45984.076992361108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45984.076992361108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45984.076992361108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45984.076992361108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45984.076992361108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45984.076992361108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45984.076992361108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45984.076992361108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45984.076992361108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45984.076992361108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45984.076992361108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45984.076992361108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45984.076992361108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45984.076992361108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45984.076992361108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45984.076992361108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45984.076992361108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45984.076992361108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45984.076992361108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45984.076992361108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45984.076992361108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45984.076992361108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45984.076992361108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45984.076992361108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45984.076992361108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45984.076992361108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45984.076992361108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45984.076992361108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45984.076992361108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45984.076992361108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45984.076992361108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45984.076992361108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45984.076992361108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45984.076992361108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45984.076992361108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45984.076992361108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45984.076992361108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45984.076992361108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45984.076992361108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45984.076992361108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45984.076992361108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45984.076992361108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45984.076992361108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45984.076992361108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45984.076992361108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45984.076992361108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45984.076992361108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45984.076992361108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45984.076992361108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45984.076992361108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45984.076992361108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45984.076992361108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45984.076992361108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45984.076992361108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45984.076992361108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45984.076992361108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45984.076992361108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45984.076992361108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45984.076992361108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45984.076992361108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45984.076992361108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45984.076992361108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45984.076992361108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45984.076992361108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45984.076992361108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45984.076992361108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45984.076992361108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45984.076992361108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45984.076992361108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45984.076992361108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45984.076992361108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45984.076992361108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45984.076992361108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45984.076992361108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45984.076992361108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45984.076992361108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45984.076992361108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45984.076992361108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45984.076992361108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45984.076992361108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45984.076992361108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45984.076992361108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45984.076992361108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45984.076992361108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45984.076992361108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45984.076992361108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45984.076992361108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45984.076992361108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45984.076992361108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45984.076992361108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45984.076992361108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45984.076992361108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45984.076992361108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45984.076992361108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45984.076992361108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45984.076992361108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45984.076992361108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45984.076992361108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45984.076992361108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45984.076992361108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45984.076992361108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45984.076992361108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45984.076992361108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45984.076992361108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45984.076992361108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45984.076992361108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45984.076992361108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45984.076992361108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45984.076992361108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45984.076992361108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45984.076992361108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45984.076992361108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45984.076992361108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45984.076992361108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45984.076992361108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45984.076992361108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45984.076992361108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45984.076992361108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45984.076992361108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45984.076992361108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45984.076992361108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45984.076992361108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45984.076992361108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45984.076992361108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45984.076992361108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45984.076992361108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45984.076992361108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45984.076992361108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45984.076992361108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45984.076992361108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45984.076992361108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45984.076992361108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45984.076992361108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45984.076992361108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45984.076992361108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45984.076992361108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45984.076992361108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45984.076992361108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45984.076992361108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45984.076992361108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45984.076992361108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45984.076992361108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45984.076992361108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45984.076992361108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45984.076992361108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45984.076992361108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45984.076992361108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45984.076992361108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45984.076992361108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45984.076992361108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45984.076992361108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45984.076992361108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45984.076992361108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45984.076992361108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45984.076992361108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45984.076992361108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45984.076992361108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45984.076992361108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45984.076992361108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45984.076992361108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45984.076992361108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45984.076992361108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45984.076992361108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45984.076992361108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45984.076992361108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45984.076992361108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45984.076992361108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45984.076992361108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45984.076992361108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45984.076992361108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45984.076992361108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45984.076992361108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45984.076992361108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45984.076992361108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45984.076992361108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45984.076992361108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45984.076992361108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45984.076992361108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45984.076992361108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45984.076992361108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45984.076992361108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45984.076992361108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45984.076992361108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45984.076992361108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45984.076992361108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45984.076992361108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45984.076992361108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45984.076992361108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45984.076992361108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45984.076992361108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45984.076992361108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45984.076992361108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45984.076992361108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45984.076992361108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45984.076992361108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45984.076992361108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45984.076992361108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45984.076992361108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45984.076992361108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45984.076992361108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45984.076992361108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45984.076992361108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45984.076992361108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45984.076992361108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45984.076992361108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45984.076992361108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45984.076992361108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45984.076992361108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45984.076992361108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45984.076992361108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45984.076992361108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45984.076992361108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45984.076992361108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45984.076992361108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45984.076992361108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45984.076992361108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45984.076992361108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45984.076992361108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45984.076992361108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45984.076992361108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45984.076992361108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45984.076992361108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45984.076992361108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45984.076992361108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45984.076992361108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45984.076992361108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45984.076992361108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45984.076992361108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45984.076992361108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45984.076992361108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45984.076992361108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45984.076992361108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45984.076992361108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45984.076992361108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45984.076992361108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45984.076992361108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45984.076992361108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45984.076992361108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45984.076992361108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45984.076992361108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45984.076992361108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45984.076992361108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45984.076992361108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45984.076992361108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45984.076992361108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45984.076992361108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45984.076992361108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45984.076992361108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45984.076992361108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45984.076992361108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45984.076992361108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45984.076992361108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45984.076992361108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45984.076992361108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45984.076992361108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45984.076992361108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45984.076992361108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45984.076992361108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45984.076992361108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45984.076992361108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45984.076992361108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45984.076992361108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45984.076992361108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45984.076992361108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45984.076992361108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45984.076992361108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45984.076992361108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45984.076992361108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45984.076992361108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45984.076992361108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45984.076992361108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45984.076992361108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45984.076992361108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45984.076992361108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45984.076992361108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45984.076992361108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45984.076992361108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45984.076992361108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45984.076992361108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45984.076992361108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45984.076992361108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45984.076992361108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45984.076992361108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45984.076992361108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45984.076992361108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45984.076992361108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45984.076992361108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45984.076992361108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45984.076992361108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45984.076992361108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45984.076992361108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45984.076992361108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45984.076992361108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45984.076992361108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45984.076992361108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45984.076992361108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45984.076992361108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45984.076992361108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45984.076992361108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45984.076992361108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45984.076992361108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45984.076992361108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45984.076992361108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45984.076992361108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45984.076992361108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45984.076992361108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45984.076992361108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45984.076992361108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45984.076992361108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45984.076992361108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45984.076992361108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45984.076992361108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45984.076992361108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45984.076992361108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45984.076992361108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45984.076992361108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45984.076992361108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45984.076992361108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45984.076992361108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45984.076992361108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45984.076992361108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45984.076992361108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45984.076992361108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45984.076992361108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45984.076992361108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45984.076992361108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45984.076992361108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45984.076992361108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45984.076992361108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45984.076992361108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45984.076992361108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45984.076992361108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45984.076992361108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45984.076992361108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45984.076992361108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45984.076992361108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45984.076992361108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45984.076992361108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45984.076992361108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45984.076992361108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45984.076992361108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45984.076992361108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45984.076992361108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45984.076992361108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45984.076992361108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45984.076992361108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45984.076992361108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45984.076992361108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45984.076992361108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45984.076992361108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45984.076992361108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45984.076992361108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45984.076992361108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45984.076992361108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45984.076992361108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45984.076992361108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45984.076992361108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45984.076992361108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45984.076992361108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45984.076992361108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45984.076992361108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45984.076992361108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45984.076992361108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45984.076992361108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45984.076992361108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45984.076992361108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45984.076992361108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45984.076992361108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45984.076992361108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45984.076992361108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45984.076992361108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45984.076992361108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45984.076992361108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45984.076992361108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45984.076992361108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45984.076992361108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45984.076992361108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45984.076992361108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45984.076992361108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45984.076992361108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45984.076992361108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45984.076992361108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45984.076992361108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45984.076992361108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45984.076992361108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45984.076992361108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45984.076992361108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45984.076992361108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45984.076992361108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45984.076992361108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45984.076992361108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45984.076992361108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45984.076992361108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45984.076992361108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45984.076992361108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45984.076992361108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45984.076992361108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45984.076992361108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45984.076992361108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45984.076992361108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45984.076992361108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45984.076992361108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45984.076992361108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45984.076992361108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45984.076992361108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45984.076992361108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45984.076992361108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45984.076992361108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45984.076992361108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45984.076992361108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45984.076992361108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45984.076992361108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45984.076992361108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45984.076992361108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45984.076992361108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45984.076992361108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45984.076992361108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45984.076992361108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45984.076992361108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45984.076992361108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45984.076992361108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45984.076992361108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45984.076992361108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45984.076992361108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45984.076992361108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45984.076992361108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45984.076992361108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45984.076992361108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45984.076992361108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45984.076992361108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45984.076992361108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45984.076992361108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45984.076992361108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45984.076992361108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45984.076992361108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45984.076992361108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45984.076992361108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45984.076992361108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45984.076992361108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45984.076992361108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45984.076992361108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45984.076992361108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45984.076992361108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45984.076992361108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45984.076992361108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45984.076992361108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45984.076992361108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45984.076992361108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45984.076992361108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45984.076992361108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45984.076992361108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45984.076992361108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45984.076992361108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45984.076992361108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45984.076992361108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45984.076992361108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45984.076992361108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45984.076992361108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45984.076992361108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45984.076992361108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45984.076992361108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45984.076992361108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45984.076992361108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45984.076992361108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45984.076992361108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45984.076992361108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45984.076992361108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45984.076992361108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45984.076992361108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45984.076992361108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45984.076992361108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45984.076992361108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45984.076992361108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45984.076992361108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45984.076992361108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45984.076992361108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45984.076992361108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45984.076992361108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45984.076992361108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45984.076992361108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45984.076992361108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45984.076992361108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45984.076992361108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45984.076992361108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45984.076992361108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45984.076992361108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45984.076992361108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45984.076992361108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45984.076992361108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45984.076992361108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45984.076992361108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45984.076992361108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45984.076992361108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45984.076992361108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45984.076992361108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45984.076992361108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45984.076992361108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45984.076992361108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45984.076992361108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45984.076992361108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45984.076992361108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45984.076992361108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45984.076992361108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45984.076992361108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45984.076992361108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45984.076992361108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45984.076992361108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45984.076992361108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45984.076992361108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45984.076992361108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45984.076992361108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45984.076992361108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45984.076992361108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45984.076992361108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45984.076992361108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45984.076992361108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45984.076992361108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45984.076992361108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45984.076992361108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45984.076992361108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45984.076992361108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45984.076992361108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45984.076992361108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45984.076992361108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45984.076992361108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45984.076992361108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45984.076992361108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45984.076992361108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45984.076992361108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45984.076992361108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45984.076992361108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45984.076992361108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45984.076992361108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45984.076992361108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45984.076992361108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45984.076992361108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45984.076992361108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45984.076992361108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45984.076992361108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45984.076992361108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45984.076992361108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45984.076992361108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45984.076992361108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45984.076992361108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45984.076992361108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45984.076992361108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45984.076992361108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45984.076992361108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45984.076992361108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45984.076992361108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45984.076992361108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45984.076992361108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45984.076992361108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45984.076992361108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45984.076992361108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45984.076992361108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45984.076992361108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45984.076992361108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45984.076992361108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45984.076992361108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45984.076992361108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45984.076992361108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45984.076992361108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45984.076992361108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45984.076992361108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45984.076992361108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45984.076992361108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45984.076992361108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45984.076992361108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45984.076992361108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45984.076992361108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45984.076992361108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45984.076992361108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45984.076992361108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45984.076992361108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45984.076992361108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45984.076992361108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45984.076992361108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45984.076992361108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45984.076992361108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45984.076992361108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45984.076992361108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45984.076992361108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45984.076992361108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45984.076992361108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45984.076992361108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45984.076992361108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45984.076992361108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45984.076992361108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45984.076992361108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45984.076992361108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45984.076992361108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45984.076992361108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45984.076992361108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45984.076992361108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45984.076992361108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45984.076992361108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45984.076992361108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45984.076992361108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45984.076992361108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45984.076992361108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45984.076992361108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45984.076992361108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45984.076992361108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45984.076992361108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45984.076992361108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45984.076992361108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45984.076992361108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45984.076992361108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45984.076992361108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45984.076992361108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45984.076992361108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45984.076992361108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45984.076992361108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45984.076992361108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45984.076992361108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45984.076992361108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45984.076992361108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45984.076992361108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45984.076992361108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45984.076992361108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45984.076992361108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45984.076992361108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45984.076992361108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45984.076992361108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45984.076992361108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45984.076992361108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45984.076992361108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45984.076992361108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45984.076992361108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45984.076992361108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45984.076992361108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45984.076992361108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45984.076992361108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45984.076992361108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45984.076992361108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45984.076992361108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45984.076992361108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45984.076992361108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45984.076992361108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45984.076992361108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45984.076992361108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45984.076992361108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45984.076992361108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45984.076992361108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45984.076992361108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45984.076992361108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45984.076992361108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45984.076992361108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45984.076992361108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45984.076992361108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45984.076992361108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45984.076992361108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45984.076992361108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45984.076992361108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45984.076992361108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45984.076992361108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45984.076992361108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45984.076992361108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45984.076992361108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45984.076992361108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45984.076992361108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45984.076992361108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45984.076992361108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45984.076992361108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45984.076992361108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45984.076992361108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45984.076992361108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45984.076992361108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45984.076992361108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45984.076992361108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45984.076992361108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45984.076992361108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45984.076992361108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45984.076992361108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45984.076992361108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45984.076992361108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45984.076992361108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45984.076992361108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45984.076992361108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45984.076992361108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45984.076992361108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45984.076992361108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45984.076992361108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45984.076992361108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45984.076992361108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45984.076992361108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45984.076992361108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45984.076992361108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45984.076992361108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45984.076992361108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45984.076992361108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45984.076992361108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45984.076992361108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45984.076992361108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45984.076992361108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45984.076992361108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45984.076992361108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45984.076992361108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45984.076992361108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45984.076992361108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45984.076992361108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45984.076992361108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45984.076992361108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45984.076992361108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45984.076992361108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45984.076992361108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45984.076992361108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45984.076992361108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45984.076992361108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45984.076992361108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45984.076992361108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45984.076992361108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45984.076992361108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45984.076992361108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45984.076992361108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45984.076992361108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45984.076992361108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45984.076992361108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45984.076992361108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45984.076992361108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45984.076992361108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45984.076992361108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45984.076992361108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45984.076992361108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45984.076992361108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45984.076992361108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45984.076992361108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45984.076992361108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45984.076992361108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45984.076992361108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45984.076992361108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45984.076992361108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45984.076992361108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45984.076992361108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45984.076992361108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45984.076992361108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45984.076992361108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45984.076992361108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45984.076992361108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45984.076992361108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45984.076992361108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45984.076992361108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45984.076992361108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45984.076992361108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45984.076992361108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45984.076992361108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45984.076992361108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45984.076992361108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45984.076992361108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45984.076992361108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45984.076992361108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45984.076992361108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45984.076992361108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45984.076992361108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45984.076992361108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45984.076992361108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45984.076992361108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45984.076992361108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45984.076992361108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45984.076992361108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45984.076992361108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45984.076992361108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45984.076992361108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45984.076992361108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45984.076992361108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45984.076992361108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45984.076992361108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45984.076992361108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45984.076992361108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45984.076992361108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45984.076992361108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45984.076992361108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45984.076992361108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45984.076992361108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45984.076992361108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45984.076992361108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45984.076992361108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45984.076992361108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45984.076992361108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45984.076992361108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45984.076992361108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45984.076992361108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45984.076992361108</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280.59627476851165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0.33747847221820848</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0.21713124999951106</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45984.076992361108</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45984.076992361108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45984.076992361108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45984.076992361108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45984.076992361108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45984.076992361108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45984.076992361108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45984.076992361108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45984.076992361108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45984.076992361108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45984.076992361108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45984.076992361108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45984.076992361108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45984.076992361108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45984.076992361108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45984.076992361108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45984.076992361108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45984.076992361108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45984.076992361108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45984.076992361108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45984.076992361108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45984.076992361108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45984.076992361108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45984.076992361108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45984.076992361108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45984.076992361108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45984.076992361108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45984.076992361108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45984.076992361108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45984.076992361108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45984.076992361108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45984.076992361108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45984.076992361108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45984.076992361108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45984.076992361108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45984.076992361108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45984.076992361108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45984.076992361108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45984.076992361108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45984.076992361108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45984.076992361108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45984.076992361108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45984.076992361108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45984.076992361108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45984.076992361108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45984.076992361108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45984.076992361108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45984.076992361108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45984.076992361108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45984.076992361108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45984.076992361108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45984.076992361108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45984.076992361108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45984.076992361108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45984.076992361108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45984.076992361108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45984.076992361108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45984.076992361108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45984.076992361108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45984.076992361108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45984.076992361108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45984.076992361108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45984.076992361108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45984.076992361108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45984.076992361108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45984.076992361108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45984.076992361108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45984.076992361108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45984.076992361108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45984.076992361108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45984.076992361108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45984.076992361108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45984.076992361108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45984.076992361108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45984.076992361108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45984.076992361108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45984.076992361108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45984.076992361108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45984.076992361108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45984.076992361108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45984.076992361108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45984.076992361108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45984.076992361108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45984.076992361108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45984.076992361108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45984.076992361108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45984.076992361108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45984.076992361108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45984.076992361108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45984.076992361108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45984.076992361108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45984.076992361108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45984.076992361108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45984.076992361108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45984.076992361108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45984.076992361108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45984.076992361108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45984.076992361108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45984.076992361108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45984.076992361108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45984.076992361108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45984.076992361108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45984.076992361108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45984.076992361108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45984.076992361108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45984.076992361108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45984.076992361108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45984.076992361108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45984.076992361108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45984.076992361108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45984.076992361108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45984.076992361108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45984.076992361108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45984.076992361108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45984.076992361108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45984.076992361108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45984.076992361108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45984.076992361108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45984.076992361108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45984.076992361108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45984.076992361108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45984.076992361108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45984.076992361108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45984.076992361108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45984.076992361108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45984.076992361108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45984.076992361108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45984.076992361108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45984.076992361108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45984.076992361108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45984.076992361108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45984.076992361108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45984.076992361108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45984.076992361108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45984.076992361108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45984.076992361108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45984.076992361108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45984.076992361108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45984.076992361108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45984.076992361108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45984.076992361108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45984.076992361108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45984.076992361108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45984.076992361108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45984.076992361108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45984.076992361108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45984.076992361108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45984.076992361108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45984.076992361108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45984.076992361108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45984.076992361108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45984.076992361108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45984.076992361108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45984.076992361108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45984.076992361108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45984.076992361108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45984.076992361108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45984.076992361108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45984.076992361108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45984.076992361108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45984.076992361108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45984.076992361108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45984.076992361108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45984.076992361108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45984.076992361108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45984.076992361108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45984.076992361108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45984.076992361108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45984.076992361108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45984.076992361108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45984.076992361108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45984.076992361108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45984.076992361108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45984.076992361108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45984.076992361108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45984.076992361108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45984.076992361108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45984.076992361108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45984.076992361108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45984.076992361108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45984.076992361108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45984.076992361108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45984.076992361108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45984.076992361108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45984.076992361108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45984.076992361108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45984.076992361108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45984.076992361108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45984.076992361108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45984.076992361108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45984.076992361108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45984.076992361108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45984.076992361108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45984.076992361108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45984.076992361108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45984.076992361108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45984.076992361108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45984.076992361108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45984.076992361108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45984.076992361108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45984.076992361108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45984.076992361108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45984.076992361108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45984.076992361108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45984.076992361108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45984.076992361108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45984.076992361108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45984.076992361108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45984.076992361108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45984.076992361108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45984.076992361108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45984.076992361108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45984.076992361108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45984.076992361108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45984.076992361108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45984.076992361108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45984.076992361108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45984.076992361108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45984.076992361108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45984.076992361108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45984.076992361108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45984.076992361108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45984.076992361108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45984.076992361108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45984.076992361108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45984.076992361108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45984.076992361108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45984.076992361108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45984.076992361108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45984.076992361108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45984.076992361108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45984.076992361108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45984.076992361108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45984.076992361108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45984.076992361108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45984.076992361108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45984.076992361108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45984.076992361108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45984.076992361108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45984.076992361108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45984.076992361108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45984.076992361108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45984.076992361108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45984.076992361108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45984.076992361108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45984.076992361108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45984.076992361108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45984.076992361108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45984.076992361108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45984.076992361108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45984.076992361108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45984.076992361108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45984.076992361108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45984.076992361108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45984.076992361108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45984.076992361108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45984.076992361108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45984.076992361108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45984.076992361108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45984.076992361108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45984.076992361108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45984.076992361108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45984.076992361108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45984.076992361108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45984.076992361108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45984.076992361108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45984.076992361108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45984.076992361108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45984.076992361108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45984.076992361108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45984.076992361108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45984.076992361108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45984.076992361108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45984.076992361108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45984.076992361108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45984.076992361108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45984.076992361108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45984.076992361108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45984.076992361108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45984.076992361108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45984.076992361108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45984.076992361108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45984.076992361108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45984.076992361108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45984.076992361108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45984.076992361108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45984.076992361108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45984.076992361108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45984.076992361108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45984.076992361108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45984.076992361108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45984.076992361108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45984.076992361108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45984.076992361108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45984.076992361108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45984.076992361108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45984.076992361108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45984.076992361108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45984.076992361108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45984.076992361108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45984.076992361108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45984.076992361108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45984.076992361108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45984.076992361108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45984.076992361108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45984.076992361108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45984.076992361108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45984.076992361108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45984.076992361108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45984.076992361108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45984.076992361108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45984.076992361108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45984.076992361108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45984.076992361108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45984.076992361108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45984.076992361108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45984.076992361108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45984.076992361108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45984.076992361108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45984.076992361108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45984.076992361108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45984.076992361108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45984.076992361108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45984.076992361108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45984.076992361108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45984.076992361108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45984.076992361108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45984.076992361108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45984.076992361108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45984.076992361108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45984.076992361108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45984.076992361108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45984.076992361108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45984.076992361108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45984.076992361108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45984.076992361108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45984.076992361108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45984.076992361108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45984.076992361108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45984.076992361108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45984.076992361108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45984.076992361108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45984.076992361108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45984.076992361108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45984.076992361108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45984.076992361108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45984.076992361108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45984.076992361108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45984.076992361108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45984.076992361108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45984.076992361108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45984.076992361108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45984.076992361108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45984.076992361108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45984.076992361108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45984.076992361108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45984.076992361108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45984.076992361108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45984.076992361108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45984.076992361108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45984.076992361108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45984.076992361108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45984.076992361108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45984.076992361108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45984.076992361108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45984.076992361108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45984.076992361108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45984.076992361108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45984.076992361108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45984.076992361108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45984.076992361108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45984.076992361108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45984.076992361108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45984.076992361108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45984.076992361108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45984.076992361108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45984.076992361108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45984.076992361108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45984.076992361108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45984.076992361108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45984.076992361108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45984.076992361108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45984.076992361108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45984.076992361108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45984.076992361108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45984.076992361108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45984.076992361108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45984.076992361108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45984.076992361108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45984.076992361108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45984.076992361108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45984.076992361108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45984.076992361108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45984.076992361108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45984.076992361108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45984.076992361108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45984.076992361108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45984.076992361108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45984.076992361108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45984.076992361108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45984.076992361108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45984.076992361108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45984.076992361108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45984.076992361108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45984.076992361108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45984.076992361108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45984.076992361108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45984.076992361108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45984.076992361108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45984.076992361108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45984.076992361108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45984.076992361108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45984.076992361108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45984.076992361108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45984.076992361108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45984.076992361108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45984.076992361108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45984.076992361108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45984.076992361108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45984.076992361108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45984.076992361108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45984.076992361108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45984.076992361108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45984.076992361108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45984.076992361108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45984.076992361108</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92.24493217591953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57.888115046291205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35.415881249995437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6.5621891203700216</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2.7036937499942724</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45984.076992361108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45984.076992361108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45984.076992361108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45984.076992361108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45984.076992361108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45984.076992361108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45984.076992361108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45984.076992361108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45984.076992361108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45984.076992361108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45984.076992361108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45984.076992361108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45984.076992361108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45984.076992361108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45984.076992361108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45984.076992361108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45984.076992361108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45984.076992361108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45984.076992361108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45984.076992361108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45984.076992361108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45984.076992361108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45984.076992361108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45984.076992361108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45984.076992361108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45984.076992361108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45984.076992361108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45984.076992361108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45984.076992361108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45984.076992361108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45984.076992361108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45984.076992361108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45984.076992361108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45984.076992361108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45984.076992361108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45984.076992361108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45984.076992361108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45984.076992361108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45984.076992361108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45984.076992361108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45984.076992361108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45984.076992361108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45984.076992361108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45984.076992361108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45984.076992361108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45984.076992361108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45984.076992361108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45984.076992361108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45984.076992361108</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45984.076992361108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45984.076992361108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45984.076992361108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45984.076992361108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45984.076992361108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45984.076992361108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45984.076992361108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45984.076992361108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45984.076992361108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45984.076992361108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45984.076992361108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45984.076992361108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45984.076992361108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45984.076992361108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45984.076992361108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45984.076992361108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45984.076992361108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45984.076992361108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45984.076992361108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45984.076992361108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45984.076992361108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45984.076992361108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45984.076992361108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45984.076992361108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45984.076992361108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45984.076992361108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45984.076992361108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45984.076992361108</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51" t="s">
        <v>38968</v>
      </c>
      <c r="E2" s="109" t="s">
        <v>39021</v>
      </c>
      <c r="F2" s="121">
        <v>45983.943680555552</v>
      </c>
      <c r="G2" s="104">
        <f t="shared" ref="G2:G12" ca="1" si="0">IFERROR(NOW()-F2,"-")</f>
        <v>0.13331180555542232</v>
      </c>
      <c r="H2" s="121">
        <v>45983.922696759262</v>
      </c>
      <c r="I2" s="119" t="str">
        <f>IFERROR(VLOOKUP(D2,DB!A:F,6,0),"")</f>
        <v>Generator-SG</v>
      </c>
      <c r="J2" s="119" t="str">
        <f>IFERROR(VLOOKUP(D2,DB!A:G,7,0),"")</f>
        <v>Vandalized</v>
      </c>
      <c r="K2" s="122" t="s">
        <v>39129</v>
      </c>
      <c r="L2" s="123" t="str">
        <f>IFERROR(VLOOKUP(D2,DB!A:I,9,0),"")</f>
        <v>Latis</v>
      </c>
    </row>
    <row r="3" spans="1:16382" ht="31.5" customHeight="1">
      <c r="A3" s="150" t="s">
        <v>39130</v>
      </c>
      <c r="B3" s="119" t="str">
        <f>IFERROR(VLOOKUP(D3,DB!A:K,11,0),"")</f>
        <v>R6</v>
      </c>
      <c r="C3" s="120">
        <v>1</v>
      </c>
      <c r="D3" s="119" t="s">
        <v>34762</v>
      </c>
      <c r="E3" s="109" t="s">
        <v>39021</v>
      </c>
      <c r="F3" s="121"/>
      <c r="G3" s="104">
        <f t="shared" ca="1" si="0"/>
        <v>45984.076992361108</v>
      </c>
      <c r="H3" s="121">
        <v>45983.993518518517</v>
      </c>
      <c r="I3" s="119" t="str">
        <f>IFERROR(VLOOKUP(D3,DB!A:F,6,0),"")</f>
        <v>SCECO</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45984.076992361108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45984.076992361108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45984.076992361108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45984.076992361108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45984.076992361108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45984.076992361108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45984.076992361108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45984.076992361108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45984.076992361108</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45984.076992361108</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45984.076992361108</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45984.076992361108</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45984.076992361108</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45984.076992361108</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45984.076992361108</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45984.076992361108</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45984.076992361108</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45984.076992361108</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45984.076992361108</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45984.076992361108</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45984.076992361108</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45984.076992361108</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45984.076992361108</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45984.076992361108</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45984.076992361108</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45984.076992361108</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45984.076992361108</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45984.076992361108</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45984.076992361108</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45984.076992361108</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45984.076992361108</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45984.076992361108</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45984.076992361108</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45984.076992361108</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45984.076992361108</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45984.076992361108</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45984.076992361108</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45984.076992361108</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45984.076992361108</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45984.076992361108</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45984.076992361108</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45984.076992361108</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45984.076992361108</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45984.076992361108</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45984.076992361108</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45984.076992361108</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45984.076992361108</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45984.076992361108</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45984.076992361108</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45984.076992361108</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45984.076992361108</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45984.076992361108</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45984.076992361108</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45984.076992361108</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45984.076992361108</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45984.076992361108</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45984.076992361108</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45984.076992361108</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2025-11-22T22:52:57Z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