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01" documentId="120_S{2AC9BD13-BADA-5192-A53E-5A8FF88502F6}" xr6:coauthVersionLast="47" xr6:coauthVersionMax="47" xr10:uidLastSave="{A6574187-2108-41B9-AE1B-2E1AD3A3FFE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<sst xmlns="http://schemas.openxmlformats.org/spreadsheetml/2006/main" count="180314" uniqueCount="39139">
  <si>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</si>
  <si>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</si>
  <si>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</si>
  <si>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</si>
  <si>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</si>
  <si>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</si>
  <si>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</si>
  <si>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</si>
  <si>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</si>
  <si>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</si>
  <si>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</si>
  <si>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</si>
  <si>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</si>
  <si>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</si>
  <si>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</si>
  <si>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</si>
  <si>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</si>
  <si>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</si>
  <si>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</si>
  <si>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</si>
  <si>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</si>
  <si>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</si>
  <si>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</si>
  <si>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</si>
  <si>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</si>
  <si>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</si>
  <si>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</si>
  <si>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</si>
  <si>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</si>
  <si>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</si>
  <si>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</si>
  <si>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</si>
  <si>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</si>
  <si>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</si>
  <si>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</si>
  <si>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</si>
  <si>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</si>
  <si>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</si>
  <si>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</si>
  <si>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</si>
  <si>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</si>
  <si>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</si>
  <si>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</si>
  <si>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</si>
  <si>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</si>
  <si>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</si>
  <si>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</si>
  <si>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</si>
  <si>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</si>
  <si>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</si>
  <si>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</si>
  <si>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</si>
  <si>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</si>
  <si>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</si>
  <si>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</si>
  <si>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</si>
  <si>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</si>
  <si>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</si>
  <si>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</si>
  <si>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</si>
  <si>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</si>
  <si>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</si>
  <si>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</si>
  <si>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</si>
  <si>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</si>
  <si>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</si>
  <si>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</si>
  <si>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</si>
  <si>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</si>
  <si>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</si>
  <si>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</si>
  <si>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</si>
  <si>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</si>
  <si>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</si>
  <si>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</si>
  <si>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</si>
  <si>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</si>
  <si>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</si>
  <si>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</si>
  <si>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</si>
  <si>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</si>
  <si>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</si>
  <si>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</si>
  <si>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</si>
  <si>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</si>
  <si>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</si>
  <si>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</si>
  <si>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</si>
  <si>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</si>
  <si>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</si>
  <si>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</si>
  <si>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</si>
  <si>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</si>
  <si>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</si>
  <si>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</si>
  <si>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</si>
  <si>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</si>
  <si>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</si>
  <si>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</si>
  <si>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</si>
  <si>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</si>
  <si>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</si>
  <si>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</si>
  <si>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</si>
  <si>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</si>
  <si>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</si>
  <si>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</si>
  <si>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</si>
  <si>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</si>
  <si>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</si>
  <si>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</si>
  <si>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</si>
  <si>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</si>
  <si>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</si>
  <si>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</si>
  <si>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</si>
  <si>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</si>
  <si>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</si>
  <si>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</si>
  <si>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</si>
  <si>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</si>
  <si>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</si>
  <si>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</si>
  <si>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</si>
  <si>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</si>
  <si>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</si>
  <si>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</si>
  <si>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</si>
  <si>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</si>
  <si>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</si>
  <si>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</si>
  <si>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</si>
  <si>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</si>
  <si>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</si>
  <si>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</si>
  <si>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</si>
  <si>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</si>
  <si>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</si>
  <si>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</si>
  <si>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</si>
  <si>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</si>
  <si>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</si>
  <si>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</si>
  <si>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</si>
  <si>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</si>
  <si>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</si>
  <si>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</si>
  <si>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</si>
  <si>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</si>
  <si>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</si>
  <si>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</si>
  <si>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</si>
  <si>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</si>
  <si>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</si>
  <si>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</si>
  <si>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</si>
  <si>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</si>
  <si>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</si>
  <si>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</si>
  <si>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</si>
  <si>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</si>
  <si>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</si>
  <si>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</si>
  <si>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</si>
  <si>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</si>
  <si>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</si>
  <si>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</si>
  <si>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</si>
  <si>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</si>
  <si>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</si>
  <si>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</si>
  <si>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</si>
  <si>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</si>
  <si>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</si>
  <si>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</si>
  <si>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</si>
  <si>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</si>
  <si>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</si>
  <si>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</si>
  <si>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</si>
  <si>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</si>
  <si>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</si>
  <si>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</si>
  <si>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</si>
  <si>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</si>
  <si>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</si>
  <si>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</si>
  <si>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</si>
  <si>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</si>
  <si>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</si>
  <si>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</si>
  <si>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</si>
  <si>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</si>
  <si>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</si>
  <si>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</si>
  <si>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</si>
  <si>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</si>
  <si>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</si>
  <si>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</si>
  <si>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</si>
  <si>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</si>
  <si>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</si>
  <si>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</si>
  <si>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</si>
  <si>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</si>
  <si>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</si>
  <si>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</si>
  <si>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</si>
  <si>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</si>
  <si>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</si>
  <si>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</si>
  <si>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</si>
  <si>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</si>
  <si>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</si>
  <si>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</si>
  <si>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</si>
  <si>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</si>
  <si>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</si>
  <si>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</si>
  <si>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</si>
  <si>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</si>
  <si>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</si>
  <si>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</si>
  <si>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</si>
  <si>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</si>
  <si>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</si>
  <si>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</si>
  <si>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</si>
  <si>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</si>
  <si>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</si>
  <si>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</si>
  <si>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</si>
  <si>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</si>
  <si>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</si>
  <si>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</si>
  <si>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</si>
  <si>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</si>
  <si>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</si>
  <si>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</si>
  <si>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</si>
  <si>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</si>
  <si>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</si>
  <si>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</si>
  <si>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</si>
  <si>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</si>
  <si>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</si>
  <si>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</si>
  <si>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</si>
  <si>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</si>
  <si>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</si>
  <si>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</si>
  <si>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</si>
  <si>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</si>
  <si>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</si>
  <si>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</si>
  <si>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</si>
  <si>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</si>
  <si>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</si>
  <si>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</si>
  <si>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</si>
  <si>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</si>
  <si>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</si>
  <si>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</si>
  <si>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</si>
  <si>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</si>
  <si>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</si>
  <si>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</si>
  <si>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</si>
  <si>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</si>
  <si>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</si>
  <si>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</si>
  <si>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</si>
  <si>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</si>
  <si>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</si>
  <si>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</si>
  <si>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</si>
  <si>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</si>
  <si>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</si>
  <si>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</si>
  <si>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</si>
  <si>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</si>
  <si>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</si>
  <si>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</si>
  <si>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</si>
  <si>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</si>
  <si>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</si>
  <si>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</si>
  <si>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</si>
  <si>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</si>
  <si>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</si>
  <si>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</si>
  <si>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</si>
  <si>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</si>
  <si>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</si>
  <si>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</si>
  <si>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</si>
  <si>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</si>
  <si>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</si>
  <si>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</si>
  <si>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</si>
  <si>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</si>
  <si>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</si>
  <si>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</si>
  <si>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</si>
  <si>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</si>
  <si>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</si>
  <si>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</si>
  <si>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</si>
  <si>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</si>
  <si>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</si>
  <si>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</si>
  <si>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</si>
  <si>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</si>
  <si>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</si>
  <si>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</si>
  <si>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</si>
  <si>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</si>
  <si>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</si>
  <si>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</si>
  <si>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</si>
  <si>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</si>
  <si>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</si>
  <si>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</si>
  <si>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</si>
  <si>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</si>
  <si>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</si>
  <si>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</si>
  <si>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</si>
  <si>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</si>
  <si>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</si>
  <si>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</si>
  <si>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</si>
  <si>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</si>
  <si>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</si>
  <si>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</si>
  <si>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</si>
  <si>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</si>
  <si>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</si>
  <si>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</si>
  <si>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</si>
  <si>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</si>
  <si>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</si>
  <si>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</si>
  <si>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</si>
  <si>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</si>
  <si>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</si>
  <si>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</si>
  <si>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</si>
  <si>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</si>
  <si>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</si>
  <si>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</si>
  <si>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</si>
  <si>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</si>
  <si>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</si>
  <si>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</si>
  <si>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</si>
  <si>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</si>
  <si>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</si>
  <si>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</si>
  <si>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</si>
  <si>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</si>
  <si>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</si>
  <si>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</si>
  <si>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</si>
  <si>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</si>
  <si>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</si>
  <si>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</si>
  <si>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</si>
  <si>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</si>
  <si>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</si>
  <si>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</si>
  <si>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</si>
  <si>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</si>
  <si>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</si>
  <si>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</si>
  <si>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</si>
  <si>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</si>
  <si>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</si>
  <si>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</si>
  <si>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</si>
  <si>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</si>
  <si>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</si>
  <si>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</si>
  <si>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</si>
  <si>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</si>
  <si>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</si>
  <si>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</si>
  <si>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</si>
  <si>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</si>
  <si>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</si>
  <si>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</si>
  <si>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</si>
  <si>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</si>
  <si>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</si>
  <si>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</si>
  <si>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</si>
  <si>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</si>
  <si>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</si>
  <si>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</si>
  <si>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</si>
  <si>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</si>
  <si>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</si>
  <si>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</si>
  <si>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</si>
  <si>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</si>
  <si>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</si>
  <si>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</si>
  <si>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</si>
  <si>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</si>
  <si>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</si>
  <si>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</si>
  <si>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</si>
  <si>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</si>
  <si>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</si>
  <si>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</si>
  <si>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</si>
  <si>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</si>
  <si>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</si>
  <si>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</si>
  <si>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</si>
  <si>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</si>
  <si>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</si>
  <si>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</si>
  <si>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</si>
  <si>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</si>
  <si>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</si>
  <si>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</si>
  <si>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</si>
  <si>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</si>
  <si>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</si>
  <si>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</si>
  <si>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</si>
  <si>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</si>
  <si>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</si>
  <si>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</si>
  <si>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</si>
  <si>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</si>
  <si>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</si>
  <si>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</si>
  <si>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</si>
  <si>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</si>
  <si>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</si>
  <si>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</si>
  <si>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</si>
  <si>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</si>
  <si>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</si>
  <si>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</si>
  <si>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</si>
  <si>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</si>
  <si>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</si>
  <si>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</si>
  <si>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</si>
  <si>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</si>
  <si>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</si>
  <si>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</si>
  <si>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</si>
  <si>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</si>
  <si>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</si>
  <si>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</si>
  <si>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</si>
  <si>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</si>
  <si>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</si>
  <si>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</si>
  <si>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</si>
  <si>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</si>
  <si>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</si>
  <si>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</si>
  <si>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</si>
  <si>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</si>
  <si>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</si>
  <si>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</si>
  <si>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</si>
  <si>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</si>
  <si>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</si>
  <si>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</si>
  <si>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</si>
  <si>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</si>
  <si>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</si>
  <si>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</si>
  <si>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</si>
  <si>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</si>
  <si>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</si>
  <si>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</si>
  <si>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</si>
  <si>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</si>
  <si>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</si>
  <si>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</si>
  <si>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</si>
  <si>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</si>
  <si>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</si>
  <si>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</si>
  <si>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</si>
  <si>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</si>
  <si>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</si>
  <si>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</si>
  <si>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</si>
  <si>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</si>
  <si>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</si>
  <si>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</si>
  <si>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</si>
  <si>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</si>
  <si>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</si>
  <si>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</si>
  <si>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</si>
  <si>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</si>
  <si>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</si>
  <si>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</si>
  <si>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</si>
  <si>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</si>
  <si>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</si>
  <si>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</si>
  <si>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</si>
  <si>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</si>
  <si>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</si>
  <si>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</si>
  <si>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</si>
  <si>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</si>
  <si>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</si>
  <si>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</si>
  <si>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</si>
  <si>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</si>
  <si>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</si>
  <si>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</si>
  <si>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</si>
  <si>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</si>
  <si>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</si>
  <si>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</si>
  <si>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</si>
  <si>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</si>
  <si>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</si>
  <si>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</si>
  <si>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</si>
  <si>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</si>
  <si>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</si>
  <si>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</si>
  <si>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</si>
  <si>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</si>
  <si>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</si>
  <si>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</si>
  <si>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</si>
  <si>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</si>
  <si>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</si>
  <si>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</si>
  <si>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</si>
  <si>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</si>
  <si>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</si>
  <si>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</si>
  <si>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</si>
  <si>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</si>
  <si>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</si>
  <si>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</si>
  <si>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</si>
  <si>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</si>
  <si>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</si>
  <si>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</si>
  <si>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</si>
  <si>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</si>
  <si>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</si>
  <si>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</si>
  <si>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</si>
  <si>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</si>
  <si>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</si>
  <si>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</si>
  <si>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</si>
  <si>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</si>
  <si>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</si>
  <si>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</si>
  <si>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</si>
  <si>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</si>
  <si>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</si>
  <si>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</si>
  <si>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</si>
  <si>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</si>
  <si>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</si>
  <si>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</si>
  <si>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</si>
  <si>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</si>
  <si>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</si>
  <si>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</si>
  <si>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</si>
  <si>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</si>
  <si>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</si>
  <si>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</si>
  <si>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</si>
  <si>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</si>
  <si>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</si>
  <si>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</si>
  <si>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</si>
  <si>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</si>
  <si>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</si>
  <si>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</si>
  <si>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</si>
  <si>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</si>
  <si>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</si>
  <si>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</si>
  <si>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</si>
  <si>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</si>
  <si>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</si>
  <si>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</si>
  <si>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</si>
  <si>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</si>
  <si>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</si>
  <si>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</si>
  <si>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</si>
  <si>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</si>
  <si>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</si>
  <si>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</si>
  <si>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</si>
  <si>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</si>
  <si>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</si>
  <si>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</si>
  <si>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</si>
  <si>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</si>
  <si>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</si>
  <si>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</si>
  <si>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</si>
  <si>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</si>
  <si>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</si>
  <si>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</si>
  <si>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</si>
  <si>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</si>
  <si>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</si>
  <si>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</si>
  <si>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</si>
  <si>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</si>
  <si>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</si>
  <si>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</si>
  <si>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</si>
  <si>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</si>
  <si>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</si>
  <si>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</si>
  <si>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</si>
  <si>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</si>
  <si>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</si>
  <si>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</si>
  <si>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</si>
  <si>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</si>
  <si>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</si>
  <si>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</si>
  <si>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</si>
  <si>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</si>
  <si>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</si>
  <si>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</si>
  <si>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</si>
  <si>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</si>
  <si>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</si>
  <si>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</si>
  <si>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</si>
  <si>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</si>
  <si>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</si>
  <si>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</si>
  <si>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</si>
  <si>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</si>
  <si>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</si>
  <si>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</si>
  <si>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</si>
  <si>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</si>
  <si>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</si>
  <si>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</si>
  <si>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</si>
  <si>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</si>
  <si>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</si>
  <si>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</si>
  <si>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</si>
  <si>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</si>
  <si>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</si>
  <si>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</si>
  <si>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</si>
  <si>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</si>
  <si>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</si>
  <si>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</si>
  <si>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</si>
  <si>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</si>
  <si>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</si>
  <si>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</si>
  <si>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</si>
  <si>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</si>
  <si>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</si>
  <si>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</si>
  <si>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</si>
  <si>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</si>
  <si>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</si>
  <si>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</si>
  <si>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</si>
  <si>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</si>
  <si>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</si>
  <si>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</si>
  <si>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</si>
  <si>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</si>
  <si>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</si>
  <si>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</si>
  <si>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</si>
  <si>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</si>
  <si>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</si>
  <si>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</si>
  <si>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</si>
  <si>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</si>
  <si>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</si>
  <si>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</si>
  <si>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</si>
  <si>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</si>
  <si>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</si>
  <si>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</si>
  <si>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</si>
  <si>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</si>
  <si>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</si>
  <si>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</si>
  <si>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</si>
  <si>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</si>
  <si>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</si>
  <si>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</si>
  <si>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</si>
  <si>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</si>
  <si>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</si>
  <si>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</si>
  <si>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</si>
  <si>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</si>
  <si>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</si>
  <si>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</si>
  <si>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</si>
  <si>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</si>
  <si>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</si>
  <si>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</si>
  <si>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</si>
  <si>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</si>
  <si>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</si>
  <si>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</si>
  <si>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</si>
  <si>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</si>
  <si>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</si>
  <si>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</si>
  <si>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</si>
  <si>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</si>
  <si>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</si>
  <si>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</si>
  <si>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</si>
  <si>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</si>
  <si>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</si>
  <si>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</si>
  <si>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</si>
  <si>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</si>
  <si>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</si>
  <si>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</si>
  <si>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</si>
  <si>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</si>
  <si>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</si>
  <si>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</si>
  <si>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</si>
  <si>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</si>
  <si>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</si>
  <si>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</si>
  <si>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</si>
  <si>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</si>
  <si>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</si>
  <si>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</si>
  <si>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</si>
  <si>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</si>
  <si>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</si>
  <si>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</si>
  <si>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</si>
  <si>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</si>
  <si>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</si>
  <si>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</si>
  <si>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</si>
  <si>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</si>
  <si>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</si>
  <si>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</si>
  <si>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</si>
  <si>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</si>
  <si>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</si>
  <si>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</si>
  <si>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</si>
  <si>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</si>
  <si>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</si>
  <si>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</si>
  <si>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</si>
  <si>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</si>
  <si>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</si>
  <si>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</si>
  <si>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</si>
  <si>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</si>
  <si>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</si>
  <si>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</si>
  <si>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</si>
  <si>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</si>
  <si>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</si>
  <si>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</si>
  <si>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</si>
  <si>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</si>
  <si>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</si>
  <si>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</si>
  <si>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</si>
  <si>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</si>
  <si>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</si>
  <si>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</si>
  <si>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</si>
  <si>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</si>
  <si>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</si>
  <si>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</si>
  <si>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</si>
  <si>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</si>
  <si>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</si>
  <si>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</si>
  <si>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</si>
  <si>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</si>
  <si>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</si>
  <si>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</si>
  <si>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</si>
  <si>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</si>
  <si>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</si>
  <si>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</si>
  <si>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</si>
  <si>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</si>
  <si>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</si>
  <si>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</si>
  <si>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</si>
  <si>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</si>
  <si>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</si>
  <si>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</si>
  <si>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</si>
  <si>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</si>
  <si>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</si>
  <si>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</si>
  <si>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</si>
  <si>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</si>
  <si>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</si>
  <si>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</si>
  <si>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</si>
  <si>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</si>
  <si>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</si>
  <si>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</si>
  <si>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</si>
  <si>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</si>
  <si>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</si>
  <si>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</si>
  <si>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</si>
  <si>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</si>
  <si>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</si>
  <si>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</si>
  <si>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</si>
  <si>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</si>
  <si>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</si>
  <si>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</si>
  <si>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</si>
  <si>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</si>
  <si>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</si>
  <si>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</si>
  <si>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</si>
  <si>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</si>
  <si>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</si>
  <si>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</si>
  <si>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</si>
  <si>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</si>
  <si>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</si>
  <si>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</si>
  <si>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</si>
  <si>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</si>
  <si>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</si>
  <si>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</si>
  <si>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</si>
  <si>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</si>
  <si>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</si>
  <si>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</si>
  <si>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</si>
  <si>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</si>
  <si>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</si>
  <si>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</si>
  <si>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</si>
  <si>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</si>
  <si>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</si>
  <si>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</si>
  <si>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</si>
  <si>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</si>
  <si>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</si>
  <si>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</si>
  <si>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</si>
  <si>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</si>
  <si>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</si>
  <si>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</si>
  <si>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</si>
  <si>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</si>
  <si>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</si>
  <si>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</si>
  <si>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</si>
  <si>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</si>
  <si>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</si>
  <si>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</si>
  <si>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</si>
  <si>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</si>
  <si>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</si>
  <si>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</si>
  <si>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</si>
  <si>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</si>
  <si>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</si>
  <si>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</si>
  <si>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</si>
  <si>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</si>
  <si>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</si>
  <si>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</si>
  <si>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</si>
  <si>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</si>
  <si>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</si>
  <si>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</si>
  <si>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</si>
  <si>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</si>
  <si>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</si>
  <si>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</si>
  <si>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</si>
  <si>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</si>
  <si>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</si>
  <si>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</si>
  <si>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</si>
  <si>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</si>
  <si>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</si>
  <si>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</si>
  <si>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</si>
  <si>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</si>
  <si>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</si>
  <si>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</si>
  <si>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</si>
  <si>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</si>
  <si>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</si>
  <si>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</si>
  <si>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</si>
  <si>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</si>
  <si>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</si>
  <si>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</si>
  <si>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</si>
  <si>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</si>
  <si>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</si>
  <si>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</si>
  <si>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</si>
  <si>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</si>
  <si>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</si>
  <si>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</si>
  <si>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</si>
  <si>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</si>
  <si>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</si>
  <si>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</si>
  <si>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</si>
  <si>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</si>
  <si>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</si>
  <si>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</si>
  <si>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</si>
  <si>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</si>
  <si>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</si>
  <si>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</si>
  <si>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</si>
  <si>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</si>
  <si>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</si>
  <si>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</si>
  <si>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</si>
  <si>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</si>
  <si>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</si>
  <si>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</si>
  <si>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</si>
  <si>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</si>
  <si>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</si>
  <si>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</si>
  <si>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</si>
  <si>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</si>
  <si>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</si>
  <si>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</si>
  <si>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</si>
  <si>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</si>
  <si>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</si>
  <si>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</si>
  <si>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</si>
  <si>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</si>
  <si>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</si>
  <si>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</si>
  <si>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</si>
  <si>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</si>
  <si>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</si>
  <si>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</si>
  <si>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</si>
  <si>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</si>
  <si>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</si>
  <si>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</si>
  <si>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</si>
  <si>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</si>
  <si>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</si>
  <si>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</si>
  <si>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</si>
  <si>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</si>
  <si>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</si>
  <si>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</si>
  <si>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</si>
  <si>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</si>
  <si>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</si>
  <si>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</si>
  <si>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</si>
  <si>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</si>
  <si>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</si>
  <si>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</si>
  <si>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</si>
  <si>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</si>
  <si>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</si>
  <si>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</si>
  <si>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</si>
  <si>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</si>
  <si>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</si>
  <si>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</si>
  <si>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</si>
  <si>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</si>
  <si>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</si>
  <si>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</si>
  <si>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</si>
  <si>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</si>
  <si>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</si>
  <si>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</si>
  <si>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</si>
  <si>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</si>
  <si>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</si>
  <si>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</si>
  <si>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</si>
  <si>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</si>
  <si>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</si>
  <si>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</si>
  <si>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</si>
  <si>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</si>
  <si>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</si>
  <si>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</si>
  <si>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</si>
  <si>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</si>
  <si>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</si>
  <si>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</si>
  <si>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</si>
  <si>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</si>
  <si>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</si>
  <si>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</si>
  <si>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</si>
  <si>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</si>
  <si>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</si>
  <si>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</si>
  <si>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</si>
  <si>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</si>
  <si>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</si>
  <si>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</si>
  <si>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</si>
  <si>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</si>
  <si>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</si>
  <si>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</si>
  <si>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</si>
  <si>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</si>
  <si>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</si>
  <si>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</si>
  <si>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</si>
  <si>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</si>
  <si>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</si>
  <si>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</si>
  <si>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</si>
  <si>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</si>
  <si>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</si>
  <si>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</si>
  <si>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</si>
  <si>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</si>
  <si>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</si>
  <si>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</si>
  <si>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</si>
  <si>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</si>
  <si>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</si>
  <si>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</si>
  <si>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</si>
  <si>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</si>
  <si>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</si>
  <si>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</si>
  <si>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</si>
  <si>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</si>
  <si>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</si>
  <si>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</si>
  <si>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</si>
  <si>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</si>
  <si>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</si>
  <si>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</si>
  <si>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</si>
  <si>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</si>
  <si>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</si>
  <si>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</si>
  <si>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</si>
  <si>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</si>
  <si>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</si>
  <si>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</si>
  <si>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</si>
  <si>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</si>
  <si>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</si>
  <si>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</si>
  <si>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</si>
  <si>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</si>
  <si>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</si>
  <si>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</si>
  <si>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</si>
  <si>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</si>
  <si>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</si>
  <si>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</si>
  <si>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</si>
  <si>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</si>
  <si>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</si>
  <si>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</si>
  <si>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</si>
  <si>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</si>
  <si>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</si>
  <si>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</si>
  <si>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</si>
  <si>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</si>
  <si>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</si>
  <si>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</si>
  <si>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</si>
  <si>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</si>
  <si>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</si>
  <si>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</si>
  <si>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</si>
  <si>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</si>
  <si>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</si>
  <si>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</si>
  <si>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</si>
  <si>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</si>
  <si>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</si>
  <si>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</si>
  <si>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</si>
  <si>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</si>
  <si>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</si>
  <si>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</si>
  <si>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</si>
  <si>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</si>
  <si>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</si>
  <si>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</si>
  <si>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</si>
  <si>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</si>
  <si>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</si>
  <si>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</si>
  <si>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</si>
  <si>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</si>
  <si>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</si>
  <si>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</si>
  <si>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</si>
  <si>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</si>
  <si>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</si>
  <si>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</si>
  <si>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</si>
  <si>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</si>
  <si>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</si>
  <si>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</si>
  <si>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</si>
  <si>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</si>
  <si>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</si>
  <si>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</si>
  <si>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</si>
  <si>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</si>
  <si>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</si>
  <si>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</si>
  <si>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</si>
  <si>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</si>
  <si>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</si>
  <si>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</si>
  <si>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</si>
  <si>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</si>
  <si>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</si>
  <si>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</si>
  <si>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</si>
  <si>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</si>
  <si>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</si>
  <si>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</si>
  <si>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</si>
  <si>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</si>
  <si>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</si>
  <si>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</si>
  <si>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</si>
  <si>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</si>
  <si>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</si>
  <si>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</si>
  <si>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</si>
  <si>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</si>
  <si>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</si>
  <si>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</si>
  <si>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</si>
  <si>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</si>
  <si>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</si>
  <si>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</si>
  <si>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</si>
  <si>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</si>
  <si>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</si>
  <si>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</si>
  <si>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</si>
  <si>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</si>
  <si>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</si>
  <si>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</si>
  <si>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</si>
  <si>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</si>
  <si>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</si>
  <si>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</si>
  <si>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</si>
  <si>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</si>
  <si>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</si>
  <si>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</si>
  <si>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</si>
  <si>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</si>
  <si>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</si>
  <si>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</si>
  <si>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</si>
  <si>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</si>
  <si>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</si>
  <si>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</si>
  <si>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</si>
  <si>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</si>
  <si>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</si>
  <si>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</si>
  <si>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</si>
  <si>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</si>
  <si>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</si>
  <si>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</si>
  <si>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</si>
  <si>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</si>
  <si>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</si>
  <si>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</si>
  <si>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</si>
  <si>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</si>
  <si>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</si>
  <si>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</si>
  <si>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</si>
  <si>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</si>
  <si>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</si>
  <si>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</si>
  <si>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</si>
  <si>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</si>
  <si>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</si>
  <si>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</si>
  <si>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</si>
  <si>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</si>
  <si>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</si>
  <si>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</si>
  <si>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</si>
  <si>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</si>
  <si>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</si>
  <si>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</si>
  <si>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</si>
  <si>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</si>
  <si>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</si>
  <si>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</si>
  <si>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</si>
  <si>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</si>
  <si>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</si>
  <si>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</si>
  <si>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</si>
  <si>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</si>
  <si>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</si>
  <si>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</si>
  <si>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</si>
  <si>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</si>
  <si>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</si>
  <si>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</si>
  <si>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</si>
  <si>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</si>
  <si>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</si>
  <si>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</si>
  <si>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</si>
  <si>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</si>
  <si>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</si>
  <si>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</si>
  <si>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</si>
  <si>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</si>
  <si>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</si>
  <si>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</si>
  <si>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</si>
  <si>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</si>
  <si>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</si>
  <si>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</si>
  <si>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</si>
  <si>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</si>
  <si>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</si>
  <si>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</si>
  <si>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</si>
  <si>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</si>
  <si>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</si>
  <si>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</si>
  <si>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</si>
  <si>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</si>
  <si>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</si>
  <si>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</si>
  <si>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</si>
  <si>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</si>
  <si>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</si>
  <si>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</si>
  <si>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</si>
  <si>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</si>
  <si>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</si>
  <si>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</si>
  <si>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</si>
  <si>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</si>
  <si>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</si>
  <si>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</si>
  <si>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</si>
  <si>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</si>
  <si>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</si>
  <si>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</si>
  <si>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</si>
  <si>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</si>
  <si>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</si>
  <si>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</si>
  <si>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</si>
  <si>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</si>
  <si>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</si>
  <si>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</si>
  <si>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</si>
  <si>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</si>
  <si>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</si>
  <si>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</si>
  <si>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</si>
  <si>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</si>
  <si>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</si>
  <si>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</si>
  <si>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</si>
  <si>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</si>
  <si>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</si>
  <si>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</si>
  <si>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</si>
  <si>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</si>
  <si>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</si>
  <si>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</si>
  <si>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</si>
  <si>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</si>
  <si>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</si>
  <si>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</si>
  <si>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</si>
  <si>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</si>
  <si>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</si>
  <si>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</si>
  <si>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</si>
  <si>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</si>
  <si>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</si>
  <si>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</si>
  <si>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</si>
  <si>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</si>
  <si>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</si>
  <si>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</si>
  <si>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</si>
  <si>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</si>
  <si>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</si>
  <si>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</si>
  <si>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</si>
  <si>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</si>
  <si>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</si>
  <si>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</si>
  <si>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</si>
  <si>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</si>
  <si>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</si>
  <si>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</si>
  <si>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</si>
  <si>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</si>
  <si>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</si>
  <si>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</si>
  <si>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</si>
  <si>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</si>
  <si>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</si>
  <si>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</si>
  <si>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</si>
  <si>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</si>
  <si>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</si>
  <si>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</si>
  <si>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</si>
  <si>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</si>
  <si>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</si>
  <si>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</si>
  <si>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</si>
  <si>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</si>
  <si>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</si>
  <si>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</si>
  <si>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</si>
  <si>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</si>
  <si>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</si>
  <si>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</si>
  <si>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</si>
  <si>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</si>
  <si>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</si>
  <si>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</si>
  <si>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</si>
  <si>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</si>
  <si>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</si>
  <si>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</si>
  <si>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</si>
  <si>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</si>
  <si>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</si>
  <si>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</si>
  <si>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</si>
  <si>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</si>
  <si>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</si>
  <si>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</si>
  <si>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</si>
  <si>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</si>
  <si>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</si>
  <si>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</si>
  <si>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</si>
  <si>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</si>
  <si>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</si>
  <si>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</si>
  <si>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</si>
  <si>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</si>
  <si>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</si>
  <si>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</si>
  <si>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</si>
  <si>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</si>
  <si>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</si>
  <si>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</si>
  <si>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</si>
  <si>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</si>
  <si>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</si>
  <si>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</si>
  <si>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</si>
  <si>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</si>
  <si>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</si>
  <si>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</si>
  <si>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</si>
  <si>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</si>
  <si>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</si>
  <si>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</si>
  <si>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</si>
  <si>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</si>
  <si>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</si>
  <si>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</si>
  <si>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</si>
  <si>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</si>
  <si>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</si>
  <si>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</si>
  <si>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</si>
  <si>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</si>
  <si>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</si>
  <si>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</si>
  <si>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</si>
  <si>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</si>
  <si>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</si>
  <si>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</si>
  <si>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</si>
  <si>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</si>
  <si>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</si>
  <si>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</si>
  <si>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</si>
  <si>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</si>
  <si>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</si>
  <si>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</si>
  <si>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</si>
  <si>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</si>
  <si>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</si>
  <si>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</si>
  <si>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</si>
  <si>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</si>
  <si>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</si>
  <si>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</si>
  <si>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</si>
  <si>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</si>
  <si>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</si>
  <si>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</si>
  <si>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</si>
  <si>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</si>
  <si>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</si>
  <si>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</si>
  <si>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</si>
  <si>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</si>
  <si>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</si>
  <si>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</si>
  <si>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</si>
  <si>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</si>
  <si>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</si>
  <si>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</si>
  <si>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</si>
  <si>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</si>
  <si>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</si>
  <si>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</si>
  <si>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</si>
  <si>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</si>
  <si>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</si>
  <si>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</si>
  <si>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</si>
  <si>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</si>
  <si>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</si>
  <si>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</si>
  <si>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</si>
  <si>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</si>
  <si>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</si>
  <si>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</si>
  <si>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</si>
  <si>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</si>
  <si>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</si>
  <si>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</si>
  <si>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</si>
  <si>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</si>
  <si>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</si>
  <si>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</si>
  <si>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</si>
  <si>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</si>
  <si>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</si>
  <si>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</si>
  <si>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</si>
  <si>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</si>
  <si>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</si>
  <si>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</si>
  <si>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</si>
  <si>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</si>
  <si>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</si>
  <si>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</si>
  <si>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</si>
  <si>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</si>
  <si>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</si>
  <si>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</si>
  <si>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</si>
  <si>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</si>
  <si>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</si>
  <si>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</si>
  <si>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</si>
  <si>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</si>
  <si>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</si>
  <si>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</si>
  <si>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</si>
  <si>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</si>
  <si>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</si>
  <si>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</si>
  <si>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</si>
  <si>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</si>
  <si>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</si>
  <si>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</si>
  <si>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</si>
  <si>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</si>
  <si>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</si>
  <si>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</si>
  <si>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</si>
  <si>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</si>
  <si>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</si>
  <si>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</si>
  <si>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</si>
  <si>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</si>
  <si>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</si>
  <si>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</si>
  <si>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</si>
  <si>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</si>
  <si>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</si>
  <si>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</si>
  <si>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</si>
  <si>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</si>
  <si>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</si>
  <si>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</si>
  <si>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</si>
  <si>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</si>
  <si>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</si>
  <si>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</si>
  <si>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</si>
  <si>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</si>
  <si>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</si>
  <si>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</si>
  <si>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</si>
  <si>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</si>
  <si>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</si>
  <si>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</si>
  <si>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</si>
  <si>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</si>
  <si>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</si>
  <si>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</si>
  <si>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</si>
  <si>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</si>
  <si>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</si>
  <si>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</si>
  <si>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</si>
  <si>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</si>
  <si>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</si>
  <si>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</si>
  <si>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</si>
  <si>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</si>
  <si>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</si>
  <si>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</si>
  <si>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</si>
  <si>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</si>
  <si>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</si>
  <si>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</si>
  <si>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</si>
  <si>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</si>
  <si>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</si>
  <si>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</si>
  <si>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</si>
  <si>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</si>
  <si>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</si>
  <si>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</si>
  <si>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</si>
  <si>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</si>
  <si>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</si>
  <si>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</si>
  <si>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</si>
  <si>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</si>
  <si>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</si>
  <si>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</si>
  <si>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</si>
  <si>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</si>
  <si>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</si>
  <si>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</si>
  <si>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</si>
  <si>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</si>
  <si>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</si>
  <si>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</si>
  <si>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</si>
  <si>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</si>
  <si>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</si>
  <si>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</si>
  <si>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</si>
  <si>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</si>
  <si>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</si>
  <si>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</si>
  <si>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</si>
  <si>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</si>
  <si>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</si>
  <si>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</si>
  <si>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</si>
  <si>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</si>
  <si>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</si>
  <si>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</si>
  <si>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</si>
  <si>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</si>
  <si>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</si>
  <si>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</si>
  <si>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</si>
  <si>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</si>
  <si>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</si>
  <si>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</si>
  <si>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</si>
  <si>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</si>
  <si>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</si>
  <si>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</si>
  <si>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</si>
  <si>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</si>
  <si>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</si>
  <si>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</si>
  <si>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</si>
  <si>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</si>
  <si>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</si>
  <si>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</si>
  <si>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</si>
  <si>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</si>
  <si>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</si>
  <si>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</si>
  <si>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</si>
  <si>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</si>
  <si>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</si>
  <si>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</si>
  <si>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</si>
  <si>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</si>
  <si>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</si>
  <si>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</si>
  <si>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</si>
  <si>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</si>
  <si>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</si>
  <si>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</si>
  <si>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</si>
  <si>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</si>
  <si>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</si>
  <si>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</si>
  <si>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</si>
  <si>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</si>
  <si>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</si>
  <si>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</si>
  <si>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</si>
  <si>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</si>
  <si>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</si>
  <si>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</si>
  <si>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</si>
  <si>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</si>
  <si>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</si>
  <si>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</si>
  <si>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</si>
  <si>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</si>
  <si>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</si>
  <si>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</si>
  <si>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</si>
  <si>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</si>
  <si>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</si>
  <si>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</si>
  <si>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</si>
  <si>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</si>
  <si>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</si>
  <si>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</si>
  <si>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</si>
  <si>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</si>
  <si>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</si>
  <si>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</si>
  <si>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</si>
  <si>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</si>
  <si>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</si>
  <si>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</si>
  <si>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</si>
  <si>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</si>
  <si>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</si>
  <si>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</si>
  <si>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</si>
  <si>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</si>
  <si>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</si>
  <si>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</si>
  <si>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</si>
  <si>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</si>
  <si>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</si>
  <si>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</si>
  <si>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</si>
  <si>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</si>
  <si>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</si>
  <si>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</si>
  <si>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</si>
  <si>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</si>
  <si>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</si>
  <si>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</si>
  <si>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</si>
  <si>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</si>
  <si>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</si>
  <si>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</si>
  <si>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</si>
  <si>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</si>
  <si>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</si>
  <si>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</si>
  <si>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</si>
  <si>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</si>
  <si>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</si>
  <si>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</si>
  <si>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</si>
  <si>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</si>
  <si>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</si>
  <si>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</si>
  <si>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</si>
  <si>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</si>
  <si>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</si>
  <si>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</si>
  <si>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</si>
  <si>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</si>
  <si>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</si>
  <si>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</si>
  <si>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</si>
  <si>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</si>
  <si>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</si>
  <si>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</si>
  <si>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</si>
  <si>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</si>
  <si>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</si>
  <si>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</si>
  <si>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</si>
  <si>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</si>
  <si>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</si>
  <si>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</si>
  <si>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</si>
  <si>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</si>
  <si>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</si>
  <si>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</si>
  <si>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</si>
  <si>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</si>
  <si>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</si>
  <si>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</si>
  <si>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</si>
  <si>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</si>
  <si>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</si>
  <si>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</si>
  <si>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</si>
  <si>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</si>
  <si>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</si>
  <si>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</si>
  <si>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</si>
  <si>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</si>
  <si>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</si>
  <si>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</si>
  <si>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</si>
  <si>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</si>
  <si>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</si>
  <si>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</si>
  <si>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</si>
  <si>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</si>
  <si>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</si>
  <si>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</si>
  <si>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</si>
  <si>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</si>
  <si>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</si>
  <si>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</si>
  <si>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</si>
  <si>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</si>
  <si>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</si>
  <si>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</si>
  <si>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</si>
  <si>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</si>
  <si>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</si>
  <si>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</si>
  <si>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</si>
  <si>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</si>
  <si>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</si>
  <si>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</si>
  <si>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</si>
  <si>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</si>
  <si>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</si>
  <si>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</si>
  <si>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</si>
  <si>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</si>
  <si>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</si>
  <si>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</si>
  <si>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</si>
  <si>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</si>
  <si>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</si>
  <si>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</si>
  <si>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</si>
  <si>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</si>
  <si>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</si>
  <si>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</si>
  <si>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</si>
  <si>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</si>
  <si>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</si>
  <si>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</si>
  <si>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</si>
  <si>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</si>
  <si>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</si>
  <si>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</si>
  <si>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</si>
  <si>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</si>
  <si>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</si>
  <si>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</si>
  <si>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</si>
  <si>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</si>
  <si>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</si>
  <si>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</si>
  <si>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</si>
  <si>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</si>
  <si>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</si>
  <si>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</si>
  <si>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</si>
  <si>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</si>
  <si>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</si>
  <si>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</si>
  <si>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</si>
  <si>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</si>
  <si>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</si>
  <si>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</si>
  <si>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</si>
  <si>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</si>
  <si>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</si>
  <si>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</si>
  <si>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</si>
  <si>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</si>
  <si>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</si>
  <si>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</si>
  <si>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</si>
  <si>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</si>
  <si>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</si>
  <si>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</si>
  <si>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</si>
  <si>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</si>
  <si>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</si>
  <si>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</si>
  <si>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</si>
  <si>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</si>
  <si>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</si>
  <si>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</si>
  <si>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</si>
  <si>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</si>
  <si>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</si>
  <si>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</si>
  <si>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</si>
  <si>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</si>
  <si>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</si>
  <si>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</si>
  <si>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</si>
  <si>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</si>
  <si>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</si>
  <si>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</si>
  <si>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</si>
  <si>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</si>
  <si>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</si>
  <si>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</si>
  <si>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</si>
  <si>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</si>
  <si>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</si>
  <si>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</si>
  <si>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</si>
  <si>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</si>
  <si>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</si>
  <si>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</si>
  <si>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</si>
  <si>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</si>
  <si>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</si>
  <si>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</si>
  <si>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</si>
  <si>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</si>
  <si>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</si>
  <si>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</si>
  <si>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</si>
  <si>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</si>
  <si>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</si>
  <si>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</si>
  <si>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</si>
  <si>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</si>
  <si>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</si>
  <si>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</si>
  <si>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</si>
  <si>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</si>
  <si>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</si>
  <si>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</si>
  <si>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</si>
  <si>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</si>
  <si>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</si>
  <si>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</si>
  <si>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</si>
  <si>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</si>
  <si>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</si>
  <si>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</si>
  <si>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</si>
  <si>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</si>
  <si>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</si>
  <si>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</si>
  <si>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</si>
  <si>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</si>
  <si>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</si>
  <si>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</si>
  <si>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</si>
  <si>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</si>
  <si>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</si>
  <si>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</si>
  <si>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</si>
  <si>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</si>
  <si>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</si>
  <si>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</si>
  <si>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</si>
  <si>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</si>
  <si>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</si>
  <si>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</si>
  <si>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</si>
  <si>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</si>
  <si>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</si>
  <si>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</si>
  <si>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</si>
  <si>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</si>
  <si>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</si>
  <si>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</si>
  <si>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</si>
  <si>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</si>
  <si>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</si>
  <si>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</si>
  <si>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</si>
  <si>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</si>
  <si>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</si>
  <si>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</si>
  <si>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</si>
  <si>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</si>
  <si>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</si>
  <si>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</si>
  <si>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</si>
  <si>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</si>
  <si>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</si>
  <si>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</si>
  <si>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</si>
  <si>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</si>
  <si>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</si>
  <si>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</si>
  <si>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</si>
  <si>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</si>
  <si>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</si>
  <si>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</si>
  <si>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</si>
  <si>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</si>
  <si>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</si>
  <si>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</si>
  <si>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</si>
  <si>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</si>
  <si>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</si>
  <si>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</si>
  <si>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</si>
  <si>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</si>
  <si>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</si>
  <si>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</si>
  <si>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</si>
  <si>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</si>
  <si>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</si>
  <si>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</si>
  <si>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</si>
  <si>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</si>
  <si>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</si>
  <si>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</si>
  <si>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</si>
  <si>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</si>
  <si>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</si>
  <si>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</si>
  <si>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</si>
  <si>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</si>
  <si>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</si>
  <si>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</si>
  <si>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</si>
  <si>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</si>
  <si>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</si>
  <si>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</si>
  <si>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</si>
  <si>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</si>
  <si>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</si>
  <si>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</si>
  <si>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</si>
  <si>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</si>
  <si>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</si>
  <si>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</si>
  <si>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</si>
  <si>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</si>
  <si>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</si>
  <si>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</si>
  <si>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</si>
  <si>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</si>
  <si>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</si>
  <si>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</si>
  <si>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</si>
  <si>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</si>
  <si>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</si>
  <si>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</si>
  <si>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</si>
  <si>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</si>
  <si>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</si>
  <si>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</si>
  <si>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</si>
  <si>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</si>
  <si>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</si>
  <si>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</si>
  <si>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</si>
  <si>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</si>
  <si>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</si>
  <si>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</si>
  <si>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</si>
  <si>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</si>
  <si>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</si>
  <si>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</si>
  <si>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</si>
  <si>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</si>
  <si>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</si>
  <si>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</si>
  <si>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</si>
  <si>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</si>
  <si>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</si>
  <si>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</si>
  <si>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</si>
  <si>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</si>
  <si>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</si>
  <si>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</si>
  <si>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</si>
  <si>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</si>
  <si>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</si>
  <si>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</si>
  <si>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</si>
  <si>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</si>
  <si>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</si>
  <si>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</si>
  <si>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</si>
  <si>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</si>
  <si>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</si>
  <si>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</si>
  <si>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</si>
  <si>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</si>
  <si>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</si>
  <si>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</si>
  <si>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</si>
  <si>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</si>
  <si>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</si>
  <si>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</si>
  <si>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</si>
  <si>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</si>
  <si>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</si>
  <si>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</si>
  <si>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</si>
  <si>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</si>
  <si>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</si>
  <si>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</si>
  <si>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</si>
  <si>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</si>
  <si>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</si>
  <si>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</si>
  <si>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</si>
  <si>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</si>
  <si>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</si>
  <si>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</si>
  <si>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</si>
  <si>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</si>
  <si>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</si>
  <si>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</si>
  <si>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</si>
  <si>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</si>
  <si>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</si>
  <si>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</si>
  <si>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</si>
  <si>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</si>
  <si>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</si>
  <si>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</si>
  <si>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</si>
  <si>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</si>
  <si>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</si>
  <si>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</si>
  <si>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</si>
  <si>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</si>
  <si>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</si>
  <si>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</si>
  <si>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</si>
  <si>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</si>
  <si>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</si>
  <si>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</si>
  <si>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</si>
  <si>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</si>
  <si>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</si>
  <si>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</si>
  <si>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</si>
  <si>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</si>
  <si>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</si>
  <si>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</si>
  <si>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</si>
  <si>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</si>
  <si>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</si>
  <si>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</si>
  <si>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</si>
  <si>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</si>
  <si>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</si>
  <si>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</si>
  <si>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</si>
  <si>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</si>
  <si>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</si>
  <si>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</si>
  <si>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</si>
  <si>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</si>
  <si>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</si>
  <si>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</si>
  <si>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</si>
  <si>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</si>
  <si>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</si>
  <si>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</si>
  <si>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</si>
  <si>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</si>
  <si>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</si>
  <si>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</si>
  <si>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</si>
  <si>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</si>
  <si>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</si>
  <si>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</si>
  <si>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</si>
  <si>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</si>
  <si>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</si>
  <si>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</si>
  <si>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</si>
  <si>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</si>
  <si>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</si>
  <si>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</si>
  <si>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</si>
  <si>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</si>
  <si>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</si>
  <si>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</si>
  <si>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</si>
  <si>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</si>
  <si>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</si>
  <si>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</si>
  <si>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</si>
  <si>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</si>
  <si>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</si>
  <si>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</si>
  <si>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</si>
  <si>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</si>
  <si>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</si>
  <si>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</si>
  <si>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</si>
  <si>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</si>
  <si>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</si>
  <si>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</si>
  <si>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</si>
  <si>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</si>
  <si>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</si>
  <si>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</si>
  <si>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</si>
  <si>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</si>
  <si>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</si>
  <si>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</si>
  <si>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</si>
  <si>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</si>
  <si>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</si>
  <si>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</si>
  <si>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</si>
  <si>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</si>
  <si>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</si>
  <si>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</si>
  <si>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</si>
  <si>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</si>
  <si>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</si>
  <si>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</si>
  <si>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</si>
  <si>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</si>
  <si>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</si>
  <si>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</si>
  <si>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</si>
  <si>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</si>
  <si>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</si>
  <si>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</si>
  <si>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</si>
  <si>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</si>
  <si>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</si>
  <si>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</si>
  <si>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</si>
  <si>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</si>
  <si>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</si>
  <si>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</si>
  <si>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</si>
  <si>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</si>
  <si>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</si>
  <si>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</si>
  <si>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</si>
  <si>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</si>
  <si>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</si>
  <si>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</si>
  <si>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</si>
  <si>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</si>
  <si>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</si>
  <si>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</si>
  <si>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</si>
  <si>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</si>
  <si>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</si>
  <si>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</si>
  <si>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</si>
  <si>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</si>
  <si>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</si>
  <si>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</si>
  <si>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</si>
  <si>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</si>
  <si>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</si>
  <si>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</si>
  <si>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</si>
  <si>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</si>
  <si>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</si>
  <si>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</si>
  <si>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</si>
  <si>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</si>
  <si>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</si>
  <si>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</si>
  <si>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</si>
  <si>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</si>
  <si>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</si>
  <si>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</si>
  <si>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</si>
  <si>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</si>
  <si>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</si>
  <si>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</si>
  <si>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</si>
  <si>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</si>
  <si>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</si>
  <si>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</si>
  <si>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</si>
  <si>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</si>
  <si>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</si>
  <si>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</si>
  <si>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</si>
  <si>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</si>
  <si>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</si>
  <si>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</si>
  <si>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</si>
  <si>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</si>
  <si>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</si>
  <si>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</si>
  <si>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</si>
  <si>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</si>
  <si>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</si>
  <si>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</si>
  <si>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</si>
  <si>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</si>
  <si>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</si>
  <si>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</si>
  <si>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</si>
  <si>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</si>
  <si>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</si>
  <si>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</si>
  <si>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</si>
  <si>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</si>
  <si>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</si>
  <si>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</si>
  <si>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</si>
  <si>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</si>
  <si>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</si>
  <si>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</si>
  <si>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</si>
  <si>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</si>
  <si>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</si>
  <si>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</si>
  <si>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</si>
  <si>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</si>
  <si>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</si>
  <si>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</si>
  <si>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</si>
  <si>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</si>
  <si>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</si>
  <si>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</si>
  <si>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</si>
  <si>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</si>
  <si>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</si>
  <si>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</si>
  <si>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</si>
  <si>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</si>
  <si>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</si>
  <si>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</si>
  <si>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</si>
  <si>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</si>
  <si>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</si>
  <si>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</si>
  <si>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</si>
  <si>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</si>
  <si>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</si>
  <si>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</si>
  <si>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</si>
  <si>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</si>
  <si>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</si>
  <si>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</si>
  <si>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</si>
  <si>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</si>
  <si>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</si>
  <si>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</si>
  <si>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</si>
  <si>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</si>
  <si>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</si>
  <si>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</si>
  <si>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</si>
  <si>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</si>
  <si>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</si>
  <si>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</si>
  <si>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</si>
  <si>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</si>
  <si>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</si>
  <si>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</si>
  <si>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</si>
  <si>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</si>
  <si>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</si>
  <si>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</si>
  <si>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</si>
  <si>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</si>
  <si>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</si>
  <si>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</si>
  <si>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</si>
  <si>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</si>
  <si>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</si>
  <si>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</si>
  <si>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</si>
  <si>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</si>
  <si>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</si>
  <si>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</si>
  <si>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</si>
  <si>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</si>
  <si>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</si>
  <si>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</si>
  <si>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</si>
  <si>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</si>
  <si>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</si>
  <si>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</si>
  <si>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</si>
  <si>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</si>
  <si>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</si>
  <si>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</si>
  <si>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</si>
  <si>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</si>
  <si>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</si>
  <si>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</si>
  <si>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</si>
  <si>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</si>
  <si>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</si>
  <si>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</si>
  <si>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</si>
  <si>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</si>
  <si>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</si>
  <si>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</si>
  <si>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</si>
  <si>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</si>
  <si>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</si>
  <si>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</si>
  <si>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</si>
  <si>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</si>
  <si>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</si>
  <si>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</si>
  <si>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</si>
  <si>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</si>
  <si>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</si>
  <si>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</si>
  <si>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</si>
  <si>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</si>
  <si>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</si>
  <si>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</si>
  <si>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</si>
  <si>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</si>
  <si>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</si>
  <si>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</si>
  <si>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</si>
  <si>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</si>
  <si>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</si>
  <si>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</si>
  <si>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</si>
  <si>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</si>
  <si>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</si>
  <si>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</si>
  <si>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</si>
  <si>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</si>
  <si>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</si>
  <si>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</si>
  <si>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</si>
  <si>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</si>
  <si>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</si>
  <si>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</si>
  <si>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</si>
  <si>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</si>
  <si>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</si>
  <si>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</si>
  <si>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</si>
  <si>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</si>
  <si>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</si>
  <si>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</si>
  <si>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</si>
  <si>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</si>
  <si>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</si>
  <si>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</si>
  <si>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</si>
  <si>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</si>
  <si>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</si>
  <si>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</si>
  <si>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</si>
  <si>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</si>
  <si>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</si>
  <si>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</si>
  <si>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</si>
  <si>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</si>
  <si>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</si>
  <si>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</si>
  <si>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</si>
  <si>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</si>
  <si>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</si>
  <si>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</si>
  <si>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</si>
  <si>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</si>
  <si>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</si>
  <si>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</si>
  <si>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</si>
  <si>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</si>
  <si>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</si>
  <si>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</si>
  <si>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</si>
  <si>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</si>
  <si>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</si>
  <si>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</si>
  <si>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</si>
  <si>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</si>
  <si>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</si>
  <si>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</si>
  <si>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</si>
  <si>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</si>
  <si>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</si>
  <si>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</si>
  <si>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</si>
  <si>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</si>
  <si>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</si>
  <si>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</si>
  <si>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</si>
  <si>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</si>
  <si>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</si>
  <si>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</si>
  <si>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</si>
  <si>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</si>
  <si>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</si>
  <si>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</si>
  <si>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</si>
  <si>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</si>
  <si>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</si>
  <si>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</si>
  <si>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</si>
  <si>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</si>
  <si>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</si>
  <si>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</si>
  <si>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</si>
  <si>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</si>
  <si>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</si>
  <si>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</si>
  <si>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</si>
  <si>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</si>
  <si>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</si>
  <si>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</si>
  <si>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</si>
  <si>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</si>
  <si>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</si>
  <si>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</si>
  <si>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</si>
  <si>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</si>
  <si>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</si>
  <si>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</si>
  <si>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</si>
  <si>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</si>
  <si>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</si>
  <si>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</si>
  <si>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</si>
  <si>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</si>
  <si>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</si>
  <si>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</si>
  <si>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</si>
  <si>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</si>
  <si>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</si>
  <si>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</si>
  <si>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</si>
  <si>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</si>
  <si>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</si>
  <si>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</si>
  <si>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</si>
  <si>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</si>
  <si>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</si>
  <si>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</si>
  <si>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</si>
  <si>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</si>
  <si>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</si>
  <si>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</si>
  <si>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</si>
  <si>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</si>
  <si>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</si>
  <si>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</si>
  <si>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</si>
  <si>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</si>
  <si>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</si>
  <si>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</si>
  <si>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</si>
  <si>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</si>
  <si>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</si>
  <si>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</si>
  <si>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</si>
  <si>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</si>
  <si>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</si>
  <si>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</si>
  <si>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</si>
  <si>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</si>
  <si>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</si>
  <si>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</si>
  <si>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</si>
  <si>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</si>
  <si>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</si>
  <si>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</si>
  <si>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</si>
  <si>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</si>
  <si>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</si>
  <si>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</si>
  <si>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</si>
  <si>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</si>
  <si>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</si>
  <si>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</si>
  <si>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</si>
  <si>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</si>
  <si>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</si>
  <si>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</si>
  <si>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</si>
  <si>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</si>
  <si>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</si>
  <si>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</si>
  <si>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</si>
  <si>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</si>
  <si>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</si>
  <si>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</si>
  <si>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</si>
  <si>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</si>
  <si>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</si>
  <si>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</si>
  <si>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</si>
  <si>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</si>
  <si>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</si>
  <si>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</si>
  <si>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</si>
  <si>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</si>
  <si>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</si>
  <si>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</si>
  <si>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</si>
  <si>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</si>
  <si>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</si>
  <si>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</si>
  <si>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</si>
  <si>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</si>
  <si>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</si>
  <si>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</si>
  <si>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</si>
  <si>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</si>
  <si>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</si>
  <si>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</si>
  <si>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</si>
  <si>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</si>
  <si>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</si>
  <si>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</si>
  <si>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</si>
  <si>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</si>
  <si>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</si>
  <si>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</si>
  <si>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</si>
  <si>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</si>
  <si>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</si>
  <si>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</si>
  <si>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</si>
  <si>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</si>
  <si>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</si>
  <si>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</si>
  <si>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</si>
  <si>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</si>
  <si>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</si>
  <si>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</si>
  <si>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</si>
  <si>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</si>
  <si>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</si>
  <si>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</si>
  <si>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</si>
  <si>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</si>
  <si>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</si>
  <si>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</si>
  <si>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</si>
  <si>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</si>
  <si>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</si>
  <si>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</si>
  <si>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</si>
  <si>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</si>
  <si>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</si>
  <si>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</si>
  <si>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</si>
  <si>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</si>
  <si>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</si>
  <si>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</si>
  <si>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</si>
  <si>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</si>
  <si>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</si>
  <si>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</si>
  <si>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</si>
  <si>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</si>
  <si>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</si>
  <si>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</si>
  <si>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</si>
  <si>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</si>
  <si>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</si>
  <si>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</si>
  <si>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</si>
  <si>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</si>
  <si>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</si>
  <si>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</si>
  <si>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</si>
  <si>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</si>
  <si>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</si>
  <si>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</si>
  <si>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</si>
  <si>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</si>
  <si>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</si>
  <si>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</si>
  <si>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</si>
  <si>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</si>
  <si>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</si>
  <si>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</si>
  <si>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</si>
  <si>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</si>
  <si>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</si>
  <si>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</si>
  <si>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</si>
  <si>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</si>
  <si>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</si>
  <si>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</si>
  <si>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</si>
  <si>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</si>
  <si>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</si>
  <si>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</si>
  <si>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</si>
  <si>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</si>
  <si>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</si>
  <si>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</si>
  <si>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</si>
  <si>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</si>
  <si>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</si>
  <si>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</si>
  <si>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</si>
  <si>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</si>
  <si>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</si>
  <si>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</si>
  <si>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</si>
  <si>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</si>
  <si>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</si>
  <si>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</si>
  <si>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</si>
  <si>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</si>
  <si>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</si>
  <si>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</si>
  <si>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</si>
  <si>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</si>
  <si>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</si>
  <si>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</si>
  <si>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</si>
  <si>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</si>
  <si>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</si>
  <si>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</si>
  <si>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</si>
  <si>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</si>
  <si>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</si>
  <si>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</si>
  <si>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</si>
  <si>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</si>
  <si>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</si>
  <si>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</si>
  <si>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</si>
  <si>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</si>
  <si>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</si>
  <si>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</si>
  <si>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</si>
  <si>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</si>
  <si>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</si>
  <si>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</si>
  <si>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</si>
  <si>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</si>
  <si>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</si>
  <si>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</si>
  <si>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</si>
  <si>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</si>
  <si>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</si>
  <si>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</si>
  <si>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</si>
  <si>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</si>
  <si>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</si>
  <si>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</si>
  <si>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</si>
  <si>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</si>
  <si>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</si>
  <si>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</si>
  <si>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</si>
  <si>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</si>
  <si>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</si>
  <si>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</si>
  <si>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</si>
  <si>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</si>
  <si>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</si>
  <si>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</si>
  <si>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</si>
  <si>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</si>
  <si>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</si>
  <si>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</si>
  <si>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</si>
  <si>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</si>
  <si>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</si>
  <si>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</si>
  <si>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</si>
  <si>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</si>
  <si>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</si>
  <si>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</si>
  <si>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</si>
  <si>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</si>
  <si>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</si>
  <si>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</si>
  <si>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</si>
  <si>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</si>
  <si>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</si>
  <si>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</si>
  <si>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</si>
  <si>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</si>
  <si>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</si>
  <si>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</si>
  <si>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</si>
  <si>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</si>
  <si>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</si>
  <si>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</si>
  <si>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</si>
  <si>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</si>
  <si>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</si>
  <si>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</si>
  <si>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</si>
  <si>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</si>
  <si>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</si>
  <si>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</si>
  <si>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</si>
  <si>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</si>
  <si>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</si>
  <si>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</si>
  <si>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</si>
  <si>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</si>
  <si>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</si>
  <si>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</si>
  <si>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</si>
  <si>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</si>
  <si>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</si>
  <si>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</si>
  <si>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</si>
  <si>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</si>
  <si>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</si>
  <si>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</si>
  <si>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</si>
  <si>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</si>
  <si>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</si>
  <si>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</si>
  <si>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</si>
  <si>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</si>
  <si>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</si>
  <si>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</si>
  <si>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</si>
  <si>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</si>
  <si>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</si>
  <si>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</si>
  <si>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</si>
  <si>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</si>
  <si>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</si>
  <si>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</si>
  <si>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</si>
  <si>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</si>
  <si>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</si>
  <si>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</si>
  <si>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</si>
  <si>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</si>
  <si>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</si>
  <si>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</si>
  <si>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</si>
  <si>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</si>
  <si>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</si>
  <si>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</si>
  <si>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</si>
  <si>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</si>
  <si>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</si>
  <si>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</si>
  <si>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</si>
  <si>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</si>
  <si>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</si>
  <si>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</si>
  <si>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</si>
  <si>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</si>
  <si>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</si>
  <si>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</si>
  <si>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</si>
  <si>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</si>
  <si>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</si>
  <si>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</si>
  <si>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</si>
  <si>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</si>
  <si>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</si>
  <si>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</si>
  <si>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</si>
  <si>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</si>
  <si>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</si>
  <si>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</si>
  <si>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</si>
  <si>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</si>
  <si>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</si>
  <si>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</si>
  <si>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</si>
  <si>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</si>
  <si>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</si>
  <si>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</si>
  <si>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</si>
  <si>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</si>
  <si>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</si>
  <si>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</si>
  <si>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</si>
  <si>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</si>
  <si>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</si>
  <si>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</si>
  <si>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</si>
  <si>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</si>
  <si>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</si>
  <si>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</si>
  <si>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</si>
  <si>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</si>
  <si>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</si>
  <si>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</si>
  <si>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</si>
  <si>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</si>
  <si>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</si>
  <si>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</si>
  <si>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</si>
  <si>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</si>
  <si>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</si>
  <si>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</si>
  <si>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</si>
  <si>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</si>
  <si>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</si>
  <si>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</si>
  <si>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</si>
  <si>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</si>
  <si>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</si>
  <si>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</si>
  <si>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</si>
  <si>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</si>
  <si>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</si>
  <si>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</si>
  <si>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</si>
  <si>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</si>
  <si>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</si>
  <si>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</si>
  <si>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</si>
  <si>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</si>
  <si>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</si>
  <si>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</si>
  <si>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</si>
  <si>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</si>
  <si>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</si>
  <si>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</si>
  <si>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</si>
  <si>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</si>
  <si>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</si>
  <si>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</si>
  <si>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</si>
  <si>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</si>
  <si>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</si>
  <si>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</si>
  <si>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</si>
  <si>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</si>
  <si>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</si>
  <si>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</si>
  <si>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</si>
  <si>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</si>
  <si>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</si>
  <si>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</si>
  <si>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</si>
  <si>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</si>
  <si>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</si>
  <si>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</si>
  <si>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</si>
  <si>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</si>
  <si>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</si>
  <si>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</si>
  <si>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</si>
  <si>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</si>
  <si>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</si>
  <si>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</si>
  <si>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</si>
  <si>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</si>
  <si>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</si>
  <si>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</si>
  <si>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</si>
  <si>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</si>
  <si>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</si>
  <si>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</si>
  <si>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</si>
  <si>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</si>
  <si>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</si>
  <si>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</si>
  <si>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</si>
  <si>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</si>
  <si>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</si>
  <si>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</si>
  <si>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</si>
  <si>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</si>
  <si>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</si>
  <si>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</si>
  <si>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</si>
  <si>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</si>
  <si>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</si>
  <si>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</si>
  <si>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</si>
  <si>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</si>
  <si>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</si>
  <si>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</si>
  <si>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</si>
  <si>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</si>
  <si>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</si>
  <si>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</si>
  <si>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</si>
  <si>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</si>
  <si>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</si>
  <si>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</si>
  <si>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</si>
  <si>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</si>
  <si>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</si>
  <si>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</si>
  <si>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</si>
  <si>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</si>
  <si>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</si>
  <si>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</si>
  <si>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</si>
  <si>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</si>
  <si>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</si>
  <si>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</si>
  <si>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</si>
  <si>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</si>
  <si>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</si>
  <si>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</si>
  <si>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</si>
  <si>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</si>
  <si>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</si>
  <si>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</si>
  <si>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</si>
  <si>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</si>
  <si>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</si>
  <si>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</si>
  <si>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</si>
  <si>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</si>
  <si>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</si>
  <si>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</si>
  <si>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</si>
  <si>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</si>
  <si>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</si>
  <si>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</si>
  <si>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</si>
  <si>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</si>
  <si>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</si>
  <si>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</si>
  <si>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</si>
  <si>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</si>
  <si>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</si>
  <si>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</si>
  <si>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</si>
  <si>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</si>
  <si>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</si>
  <si>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</si>
  <si>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</si>
  <si>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</si>
  <si>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</si>
  <si>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</si>
  <si>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</si>
  <si>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</si>
  <si>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</si>
  <si>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</si>
  <si>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</si>
  <si>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</si>
  <si>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</si>
  <si>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</si>
  <si>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</si>
  <si>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</si>
  <si>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</si>
  <si>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</si>
  <si>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</si>
  <si>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</si>
  <si>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</si>
  <si>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</si>
  <si>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</si>
  <si>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</si>
  <si>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</si>
  <si>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</si>
  <si>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</si>
  <si>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</si>
  <si>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</si>
  <si>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</si>
  <si>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</si>
  <si>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</si>
  <si>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</si>
  <si>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</si>
  <si>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</si>
  <si>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</si>
  <si>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</si>
  <si>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</si>
  <si>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</si>
  <si>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</si>
  <si>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</si>
  <si>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</si>
  <si>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</si>
  <si>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</si>
  <si>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</si>
  <si>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</si>
  <si>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</si>
  <si>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</si>
  <si>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</si>
  <si>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</si>
  <si>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</si>
  <si>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</si>
  <si>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</si>
  <si>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</si>
  <si>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</si>
  <si>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</si>
  <si>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</si>
  <si>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</si>
  <si>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</si>
  <si>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</si>
  <si>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</si>
  <si>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</si>
  <si>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</si>
  <si>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</si>
  <si>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</si>
  <si>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</si>
  <si>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</si>
  <si>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</si>
  <si>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</si>
  <si>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</si>
  <si>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</si>
  <si>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</si>
  <si>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</si>
  <si>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</si>
  <si>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</si>
  <si>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</si>
  <si>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</si>
  <si>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</si>
  <si>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</si>
  <si>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</si>
  <si>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</si>
  <si>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</si>
  <si>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</si>
  <si>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</si>
  <si>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</si>
  <si>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</si>
  <si>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</si>
  <si>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</si>
  <si>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</si>
  <si>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</si>
  <si>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</si>
  <si>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</si>
  <si>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</si>
  <si>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</si>
  <si>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</si>
  <si>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</si>
  <si>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</si>
  <si>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</si>
  <si>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</si>
  <si>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</si>
  <si>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</si>
  <si>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</si>
  <si>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</si>
  <si>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</si>
  <si>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</si>
  <si>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</si>
  <si>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</si>
  <si>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</si>
  <si>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</si>
  <si>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</si>
  <si>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</si>
  <si>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</si>
  <si>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</si>
  <si>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</si>
  <si>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</si>
  <si>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</si>
  <si>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</si>
  <si>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</si>
  <si>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</si>
  <si>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</si>
  <si>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</si>
  <si>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</si>
  <si>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</si>
  <si>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</si>
  <si>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</si>
  <si>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</si>
  <si>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</si>
  <si>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</si>
  <si>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</si>
  <si>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</si>
  <si>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</si>
  <si>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</si>
  <si>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</si>
  <si>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</si>
  <si>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</si>
  <si>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</si>
  <si>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</si>
  <si>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</si>
  <si>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</si>
  <si>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</si>
  <si>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</si>
  <si>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</si>
  <si>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</si>
  <si>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</si>
  <si>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</si>
  <si>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</si>
  <si>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</si>
  <si>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</si>
  <si>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</si>
  <si>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</si>
  <si>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</si>
  <si>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</si>
  <si>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</si>
  <si>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</si>
  <si>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</si>
  <si>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</si>
  <si>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</si>
  <si>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</si>
  <si>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</si>
  <si>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</si>
  <si>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</si>
  <si>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</si>
  <si>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</si>
  <si>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</si>
  <si>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</si>
  <si>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</si>
  <si>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</si>
  <si>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</si>
  <si>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</si>
  <si>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</si>
  <si>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</si>
  <si>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</si>
  <si>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</si>
  <si>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</si>
  <si>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</si>
  <si>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</si>
  <si>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</si>
  <si>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</si>
  <si>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</si>
  <si>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</si>
  <si>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</si>
  <si>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</si>
  <si>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</si>
  <si>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</si>
  <si>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</si>
  <si>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</si>
  <si>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</si>
  <si>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</si>
  <si>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</si>
  <si>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</si>
  <si>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</si>
  <si>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</si>
  <si>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</si>
  <si>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</si>
  <si>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</si>
  <si>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</si>
  <si>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</si>
  <si>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</si>
  <si>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</si>
  <si>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</si>
  <si>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</si>
  <si>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</si>
  <si>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</si>
  <si>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</si>
  <si>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</si>
  <si>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</si>
  <si>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</si>
  <si>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</si>
  <si>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</si>
  <si>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</si>
  <si>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</si>
  <si>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</si>
  <si>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</si>
  <si>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</si>
  <si>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</si>
  <si>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</si>
  <si>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</si>
  <si>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</si>
  <si>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</si>
  <si>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</si>
  <si>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</si>
  <si>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</si>
  <si>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</si>
  <si>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</si>
  <si>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</si>
  <si>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</si>
  <si>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</si>
  <si>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</si>
  <si>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</si>
  <si>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</si>
  <si>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</si>
  <si>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</si>
  <si>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</si>
  <si>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</si>
  <si>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</si>
  <si>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</si>
  <si>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</si>
  <si>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</si>
  <si>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</si>
  <si>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</si>
  <si>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</si>
  <si>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</si>
  <si>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</si>
  <si>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</si>
  <si>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</si>
  <si>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</si>
  <si>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</si>
  <si>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</si>
  <si>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</si>
  <si>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</si>
  <si>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</si>
  <si>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</si>
  <si>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</si>
  <si>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</si>
  <si>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</si>
  <si>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</si>
  <si>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</si>
  <si>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</si>
  <si>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</si>
  <si>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</si>
  <si>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</si>
  <si>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</si>
  <si>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</si>
  <si>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</si>
  <si>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</si>
  <si>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</si>
  <si>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</si>
  <si>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</si>
  <si>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</si>
  <si>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</si>
  <si>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</si>
  <si>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</si>
  <si>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</si>
  <si>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</si>
  <si>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</si>
  <si>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</si>
  <si>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</si>
  <si>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</si>
  <si>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</si>
  <si>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</si>
  <si>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</si>
  <si>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</si>
  <si>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</si>
  <si>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</si>
  <si>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</si>
  <si>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</si>
  <si>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</si>
  <si>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</si>
  <si>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</si>
  <si>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</si>
  <si>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</si>
  <si>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</si>
  <si>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</si>
  <si>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</si>
  <si>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</si>
  <si>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</si>
  <si>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</si>
  <si>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</si>
  <si>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</si>
  <si>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</si>
  <si>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</si>
  <si>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</si>
  <si>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</si>
  <si>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</si>
  <si>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</si>
  <si>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</si>
  <si>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</si>
  <si>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</si>
  <si>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</si>
  <si>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</si>
  <si>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</si>
  <si>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</si>
  <si>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</si>
  <si>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</si>
  <si>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</si>
  <si>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</si>
  <si>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</si>
  <si>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</si>
  <si>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</si>
  <si>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</si>
  <si>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</si>
  <si>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</si>
  <si>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</si>
  <si>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</si>
  <si>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</si>
  <si>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</si>
  <si>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</si>
  <si>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</si>
  <si>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</si>
  <si>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</si>
  <si>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</si>
  <si>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</si>
  <si>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</si>
  <si>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</si>
  <si>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</si>
  <si>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</si>
  <si>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</si>
  <si>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</si>
  <si>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</si>
  <si>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</si>
  <si>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</si>
  <si>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</si>
  <si>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</si>
  <si>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</si>
  <si>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</si>
  <si>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</si>
  <si>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</si>
  <si>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</si>
  <si>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</si>
  <si>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</si>
  <si>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</si>
  <si>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</si>
  <si>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</si>
  <si>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</si>
  <si>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</si>
  <si>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</si>
  <si>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</si>
  <si>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</si>
  <si>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</si>
  <si>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</si>
  <si>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</si>
  <si>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</si>
  <si>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</si>
  <si>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</si>
  <si>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</si>
  <si>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</si>
  <si>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</si>
  <si>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</si>
  <si>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</si>
  <si>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</si>
  <si>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</si>
  <si>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</si>
  <si>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</si>
  <si>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</si>
  <si>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</si>
  <si>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</si>
  <si>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</si>
  <si>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</si>
  <si>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</si>
  <si>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</si>
  <si>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</si>
  <si>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</si>
  <si>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</si>
  <si>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</si>
  <si>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</si>
  <si>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</si>
  <si>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</si>
  <si>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</si>
  <si>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</si>
  <si>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</si>
  <si>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</si>
  <si>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</si>
  <si>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</si>
  <si>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</si>
  <si>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</si>
  <si>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</si>
  <si>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</si>
  <si>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</si>
  <si>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</si>
  <si>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</si>
  <si>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</si>
  <si>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</si>
  <si>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</si>
  <si>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</si>
  <si>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</si>
  <si>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</si>
  <si>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</si>
  <si>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</si>
  <si>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</si>
  <si>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</si>
  <si>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</si>
  <si>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</si>
  <si>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</si>
  <si>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</si>
  <si>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</si>
  <si>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</si>
  <si>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</si>
  <si>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</si>
  <si>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</si>
  <si>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</si>
  <si>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</si>
  <si>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</si>
  <si>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</si>
  <si>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</si>
  <si>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</si>
  <si>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</si>
  <si>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</si>
  <si>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</si>
  <si>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</si>
  <si>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</si>
  <si>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</si>
  <si>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</si>
  <si>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</si>
  <si>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</si>
  <si>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</si>
  <si>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</si>
  <si>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</si>
  <si>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</si>
  <si>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</si>
  <si>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</si>
  <si>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</si>
  <si>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</si>
  <si>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</si>
  <si>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</si>
  <si>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</si>
  <si>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</si>
  <si>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</si>
  <si>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</si>
  <si>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</si>
  <si>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</si>
  <si>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</si>
  <si>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</si>
  <si>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</si>
  <si>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</si>
  <si>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</si>
  <si>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</si>
  <si>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</si>
  <si>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</si>
  <si>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</si>
  <si>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</si>
  <si>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</si>
  <si>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</si>
  <si>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</si>
  <si>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</si>
  <si>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</si>
  <si>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</si>
  <si>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</si>
  <si>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</si>
  <si>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</si>
  <si>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</si>
  <si>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</si>
  <si>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</si>
  <si>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</si>
  <si>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</si>
  <si>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</si>
  <si>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</si>
  <si>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</si>
  <si>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</si>
  <si>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</si>
  <si>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</si>
  <si>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</si>
  <si>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</si>
  <si>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</si>
  <si>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</si>
  <si>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</si>
  <si>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</si>
  <si>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</si>
  <si>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</si>
  <si>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</si>
  <si>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</si>
  <si>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</si>
  <si>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</si>
  <si>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</si>
  <si>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</si>
  <si>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</si>
  <si>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</si>
  <si>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</si>
  <si>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</si>
  <si>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</si>
  <si>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</si>
  <si>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</si>
  <si>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</si>
  <si>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</si>
  <si>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</si>
  <si>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</si>
  <si>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</si>
  <si>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</si>
  <si>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</si>
  <si>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</si>
  <si>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</si>
  <si>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</si>
  <si>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</si>
  <si>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</si>
  <si>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</si>
  <si>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</si>
  <si>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</si>
  <si>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</si>
  <si>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</si>
  <si>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</si>
  <si>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</si>
  <si>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</si>
  <si>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</si>
  <si>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</si>
  <si>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</si>
  <si>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</si>
  <si>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</si>
  <si>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</si>
  <si>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</si>
  <si>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</si>
  <si>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</si>
  <si>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</si>
  <si>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</si>
  <si>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</si>
  <si>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</si>
  <si>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</si>
  <si>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</si>
  <si>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</si>
  <si>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</si>
  <si>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</si>
  <si>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</si>
  <si>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</si>
  <si>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</si>
  <si>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</si>
  <si>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</si>
  <si>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</si>
  <si>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</si>
  <si>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</si>
  <si>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</si>
  <si>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</si>
  <si>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</si>
  <si>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</si>
  <si>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</si>
  <si>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</si>
  <si>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</si>
  <si>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</si>
  <si>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</si>
  <si>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</si>
  <si>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</si>
  <si>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</si>
  <si>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</si>
  <si>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</si>
  <si>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</si>
  <si>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</si>
  <si>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</si>
  <si>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</si>
  <si>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</si>
  <si>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</si>
  <si>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</si>
  <si>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</si>
  <si>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</si>
  <si>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</si>
  <si>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</si>
  <si>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</si>
  <si>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</si>
  <si>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</si>
  <si>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</si>
  <si>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</si>
  <si>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</si>
  <si>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</si>
  <si>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</si>
  <si>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</si>
  <si>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</si>
  <si>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</si>
  <si>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</si>
  <si>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</si>
  <si>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</si>
  <si>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</si>
  <si>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</si>
  <si>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</si>
  <si>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</si>
  <si>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</si>
  <si>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</si>
  <si>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</si>
  <si>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</si>
  <si>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</si>
  <si>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</si>
  <si>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</si>
  <si>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</si>
  <si>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</si>
  <si>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</si>
  <si>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</si>
  <si>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</si>
  <si>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</si>
  <si>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</si>
  <si>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</si>
  <si>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</si>
  <si>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</si>
  <si>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</si>
  <si>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</si>
  <si>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</si>
  <si>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</si>
  <si>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</si>
  <si>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</si>
  <si>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</si>
  <si>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</si>
  <si>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</si>
  <si>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</si>
  <si>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</si>
  <si>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</si>
  <si>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</si>
  <si>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</si>
  <si>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</si>
  <si>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</si>
  <si>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</si>
  <si>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</si>
  <si>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</si>
  <si>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</si>
  <si>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</si>
  <si>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</si>
  <si>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</si>
  <si>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</si>
  <si>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</si>
  <si>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</si>
  <si>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</si>
  <si>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</si>
  <si>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</si>
  <si>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</si>
  <si>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</si>
  <si>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</si>
  <si>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</si>
  <si>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</si>
  <si>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</si>
  <si>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</si>
  <si>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</si>
  <si>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</si>
  <si>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</si>
  <si>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</si>
  <si>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</si>
  <si>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</si>
  <si>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</si>
  <si>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</si>
  <si>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</si>
  <si>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</si>
  <si>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</si>
  <si>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</si>
  <si>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</si>
  <si>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</si>
  <si>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</si>
  <si>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</si>
  <si>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</si>
  <si>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</si>
  <si>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</si>
  <si>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</si>
  <si>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</si>
  <si>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</si>
  <si>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</si>
  <si>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</si>
  <si>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</si>
  <si>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</si>
  <si>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</si>
  <si>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</si>
  <si>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</si>
  <si>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</si>
  <si>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</si>
  <si>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</si>
  <si>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</si>
  <si>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</si>
  <si>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</si>
  <si>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</si>
  <si>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</si>
  <si>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</si>
  <si>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</si>
  <si>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</si>
  <si>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</si>
  <si>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</si>
  <si>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</si>
  <si>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</si>
  <si>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</si>
  <si>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</si>
  <si>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</si>
  <si>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</si>
  <si>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</si>
  <si>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</si>
  <si>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</si>
  <si>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</si>
  <si>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</si>
  <si>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</si>
  <si>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</si>
  <si>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</si>
  <si>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</si>
  <si>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</si>
  <si>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</si>
  <si>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</si>
  <si>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</si>
  <si>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</si>
  <si>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</si>
  <si>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</si>
  <si>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</si>
  <si>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</si>
  <si>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</si>
  <si>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</si>
  <si>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</si>
  <si>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</si>
  <si>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</si>
  <si>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</si>
  <si>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</si>
  <si>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</si>
  <si>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</si>
  <si>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</si>
  <si>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</si>
  <si>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</si>
  <si>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</si>
  <si>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</si>
  <si>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</si>
  <si>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</si>
  <si>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</si>
  <si>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</si>
  <si>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</si>
  <si>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</si>
  <si>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</si>
  <si>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</si>
  <si>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</si>
  <si>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</si>
  <si>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</si>
  <si>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</si>
  <si>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</si>
  <si>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</si>
  <si>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</si>
  <si>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</si>
  <si>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</si>
  <si>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</si>
  <si>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</si>
  <si>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</si>
  <si>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</si>
  <si>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</si>
  <si>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</si>
  <si>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</si>
  <si>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</si>
  <si>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</si>
  <si>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</si>
  <si>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</si>
  <si>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</si>
  <si>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</si>
  <si>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</si>
  <si>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</si>
  <si>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</si>
  <si>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</si>
  <si>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</si>
  <si>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</si>
  <si>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</si>
  <si>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</si>
  <si>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</si>
  <si>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</si>
  <si>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</si>
  <si>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</si>
  <si>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</si>
  <si>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</si>
  <si>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</si>
  <si>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</si>
  <si>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</si>
  <si>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</si>
  <si>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</si>
  <si>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</si>
  <si>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</si>
  <si>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</si>
  <si>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</si>
  <si>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</si>
  <si>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</si>
  <si>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</si>
  <si>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</si>
  <si>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</si>
  <si>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</si>
  <si>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</si>
  <si>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</si>
  <si>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</si>
  <si>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</si>
  <si>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</si>
  <si>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</si>
  <si>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</si>
  <si>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</si>
  <si>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</si>
  <si>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</si>
  <si>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</si>
  <si>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</si>
  <si>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</si>
  <si>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</si>
  <si>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</si>
  <si>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</si>
  <si>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</si>
  <si>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</si>
  <si>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</si>
  <si>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</si>
  <si>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</si>
  <si>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</si>
  <si>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</si>
  <si>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</si>
  <si>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</si>
  <si>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</si>
  <si>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</si>
  <si>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</si>
  <si>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</si>
  <si>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</si>
  <si>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</si>
  <si>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</si>
  <si>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</si>
  <si>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</si>
  <si>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</si>
  <si>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</si>
  <si>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</si>
  <si>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</si>
  <si>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</si>
  <si>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</si>
  <si>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</si>
  <si>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</si>
  <si>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</si>
  <si>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</si>
  <si>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</si>
  <si>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</si>
  <si>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</si>
  <si>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</si>
  <si>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</si>
  <si>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</si>
  <si>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</si>
  <si>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</si>
  <si>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</si>
  <si>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</si>
  <si>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</si>
  <si>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</si>
  <si>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</si>
  <si>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</si>
  <si>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</si>
  <si>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</si>
  <si>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</si>
  <si>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</si>
  <si>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</si>
  <si>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</si>
  <si>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</si>
  <si>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</si>
  <si>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</si>
  <si>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</si>
  <si>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</si>
  <si>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</si>
  <si>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</si>
  <si>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</si>
  <si>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</si>
  <si>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</si>
  <si>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</si>
  <si>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</si>
  <si>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</si>
  <si>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</si>
  <si>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</si>
  <si>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</si>
  <si>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</si>
  <si>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</si>
  <si>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</si>
  <si>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</si>
  <si>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</si>
  <si>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</si>
  <si>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</si>
  <si>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</si>
  <si>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</si>
  <si>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</si>
  <si>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</si>
  <si>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</si>
  <si>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</si>
  <si>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</si>
  <si>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</si>
  <si>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</si>
  <si>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</si>
  <si>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</si>
  <si>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</si>
  <si>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</si>
  <si>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</si>
  <si>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</si>
  <si>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</si>
  <si>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</si>
  <si>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</si>
  <si>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</si>
  <si>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</si>
  <si>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</si>
  <si>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</si>
  <si>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</si>
  <si>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</si>
  <si>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</si>
  <si>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</si>
  <si>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</si>
  <si>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</si>
  <si>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</si>
  <si>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</si>
  <si>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</si>
  <si>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</si>
  <si>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</si>
  <si>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</si>
  <si>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</si>
  <si>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</si>
  <si>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</si>
  <si>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</si>
  <si>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</si>
  <si>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</si>
  <si>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</si>
  <si>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</si>
  <si>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</si>
  <si>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</si>
  <si>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</si>
  <si>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</si>
  <si>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</si>
  <si>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</si>
  <si>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</si>
  <si>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</si>
  <si>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</si>
  <si>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</si>
  <si>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</si>
  <si>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</si>
  <si>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</si>
  <si>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</si>
  <si>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</si>
  <si>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</si>
  <si>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</si>
  <si>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</si>
  <si>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</si>
  <si>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</si>
  <si>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</si>
  <si>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</si>
  <si>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</si>
  <si>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</si>
  <si>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</si>
  <si>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</si>
  <si>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</si>
  <si>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</si>
  <si>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</si>
  <si>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</si>
  <si>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</si>
  <si>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</si>
  <si>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</si>
  <si>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</si>
  <si>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</si>
  <si>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</si>
  <si>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</si>
  <si>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</si>
  <si>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</si>
  <si>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</si>
  <si>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</si>
  <si>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</si>
  <si>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</si>
  <si>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</si>
  <si>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</si>
  <si>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</si>
  <si>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</si>
  <si>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</si>
  <si>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</si>
  <si>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</si>
  <si>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</si>
  <si>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</si>
  <si>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</si>
  <si>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</si>
  <si>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</si>
  <si>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</si>
  <si>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</si>
  <si>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</si>
  <si>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</si>
  <si>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</si>
  <si>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</si>
  <si>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</si>
  <si>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</si>
  <si>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</si>
  <si>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</si>
  <si>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</si>
  <si>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</si>
  <si>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</si>
  <si>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</si>
  <si>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</si>
  <si>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</si>
  <si>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</si>
  <si>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</si>
  <si>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</si>
  <si>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</si>
  <si>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</si>
  <si>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</si>
  <si>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</si>
  <si>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</si>
  <si>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</si>
  <si>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</si>
  <si>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</si>
  <si>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</si>
  <si>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</si>
  <si>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</si>
  <si>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</si>
  <si>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</si>
  <si>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</si>
  <si>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</si>
  <si>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</si>
  <si>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</si>
  <si>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</si>
  <si>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</si>
  <si>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</si>
  <si>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</si>
  <si>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</si>
  <si>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</si>
  <si>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</si>
  <si>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</si>
  <si>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</si>
  <si>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</si>
  <si>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</si>
  <si>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</si>
  <si>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</si>
  <si>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</si>
  <si>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</si>
  <si>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</si>
  <si>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</si>
  <si>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</si>
  <si>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</si>
  <si>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</si>
  <si>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</si>
  <si>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</si>
  <si>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</si>
  <si>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</si>
  <si>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</si>
  <si>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</si>
  <si>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</si>
  <si>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</si>
  <si>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</si>
  <si>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</si>
  <si>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</si>
  <si>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</si>
  <si>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</si>
  <si>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</si>
  <si>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</si>
  <si>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</si>
  <si>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</si>
  <si>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</si>
  <si>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</si>
  <si>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</si>
  <si>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</si>
  <si>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</si>
  <si>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</si>
  <si>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</si>
  <si>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</si>
  <si>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</si>
  <si>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</si>
  <si>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</si>
  <si>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</si>
  <si>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</si>
  <si>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</si>
  <si>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</si>
  <si>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</si>
  <si>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</si>
  <si>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</si>
  <si>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</si>
  <si>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</si>
  <si>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</si>
  <si>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</si>
  <si>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</si>
  <si>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</si>
  <si>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</si>
  <si>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</si>
  <si>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</si>
  <si>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</si>
  <si>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</si>
  <si>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</si>
  <si>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</si>
  <si>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</si>
  <si>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</si>
  <si>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</si>
  <si>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</si>
  <si>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</si>
  <si>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</si>
  <si>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</si>
  <si>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</si>
  <si>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</si>
  <si>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</si>
  <si>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</si>
  <si>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</si>
  <si>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</si>
  <si>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</si>
  <si>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</si>
  <si>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</si>
  <si>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</si>
  <si>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</si>
  <si>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</si>
  <si>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</si>
  <si>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</si>
  <si>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</si>
  <si>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</si>
  <si>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</si>
  <si>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</si>
  <si>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</si>
  <si>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</si>
  <si>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</si>
  <si>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</si>
  <si>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</si>
  <si>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</si>
  <si>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</si>
  <si>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</si>
  <si>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</si>
  <si>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</si>
  <si>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</si>
  <si>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</si>
  <si>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</si>
  <si>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</si>
  <si>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</si>
  <si>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</si>
  <si>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</si>
  <si>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</si>
  <si>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</si>
  <si>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</si>
  <si>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</si>
  <si>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</si>
  <si>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</si>
  <si>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</si>
  <si>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</si>
  <si>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</si>
  <si>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</si>
  <si>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</si>
  <si>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</si>
  <si>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</si>
  <si>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</si>
  <si>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</si>
  <si>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</si>
  <si>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</si>
  <si>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</si>
  <si>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</si>
  <si>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</si>
  <si>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</si>
  <si>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</si>
  <si>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</si>
  <si>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</si>
  <si>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</si>
  <si>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</si>
  <si>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</si>
  <si>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</si>
  <si>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</si>
  <si>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</si>
  <si>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</si>
  <si>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</si>
  <si>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</si>
  <si>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</si>
  <si>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</si>
  <si>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</si>
  <si>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</si>
  <si>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</si>
  <si>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</si>
  <si>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</si>
  <si>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</si>
  <si>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</si>
  <si>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</si>
  <si>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</si>
  <si>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</si>
  <si>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</si>
  <si>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</si>
  <si>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</si>
  <si>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</si>
  <si>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</si>
  <si>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</si>
  <si>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</si>
  <si>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</si>
  <si>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</si>
  <si>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</si>
  <si>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</si>
  <si>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</si>
  <si>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</si>
  <si>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</si>
  <si>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</si>
  <si>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</si>
  <si>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</si>
  <si>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</si>
  <si>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</si>
  <si>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</si>
  <si>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</si>
  <si>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</si>
  <si>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</si>
  <si>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</si>
  <si>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</si>
  <si>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</si>
  <si>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</si>
  <si>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</si>
  <si>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</si>
  <si>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</si>
  <si>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</si>
  <si>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</si>
  <si>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</si>
  <si>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</si>
  <si>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</si>
  <si>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</si>
  <si>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</si>
  <si>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</si>
  <si>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</si>
  <si>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</si>
  <si>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</si>
  <si>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</si>
  <si>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</si>
  <si>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</si>
  <si>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</si>
  <si>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</si>
  <si>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</si>
  <si>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</si>
  <si>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</si>
  <si>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</si>
  <si>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</si>
  <si>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</si>
  <si>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</si>
  <si>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</si>
  <si>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</si>
  <si>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</si>
  <si>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</si>
  <si>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</si>
  <si>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</si>
  <si>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</si>
  <si>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</si>
  <si>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</si>
  <si>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</si>
  <si>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</si>
  <si>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</si>
  <si>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</si>
  <si>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</si>
  <si>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</si>
  <si>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</si>
  <si>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</si>
  <si>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</si>
  <si>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</si>
  <si>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</si>
  <si>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</si>
  <si>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</si>
  <si>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</si>
  <si>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</si>
  <si>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</si>
  <si>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</si>
  <si>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</si>
  <si>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</si>
  <si>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</si>
  <si>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</si>
  <si>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</si>
  <si>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</si>
  <si>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</si>
  <si>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</si>
  <si>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</si>
  <si>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</si>
  <si>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</si>
  <si>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</si>
  <si>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</si>
  <si>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</si>
  <si>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</si>
  <si>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</si>
  <si>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</si>
  <si>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</si>
  <si>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</si>
  <si>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</si>
  <si>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</si>
  <si>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</si>
  <si>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</si>
  <si>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</si>
  <si>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</si>
  <si>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</si>
  <si>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</si>
  <si>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</si>
  <si>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</si>
  <si>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</si>
  <si>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</si>
  <si>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</si>
  <si>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</si>
  <si>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</si>
  <si>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</si>
  <si>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</si>
  <si>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</si>
  <si>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</si>
  <si>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</si>
  <si>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</si>
  <si>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</si>
  <si>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</si>
  <si>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</si>
  <si>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</si>
  <si>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</si>
  <si>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</si>
  <si>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</si>
  <si>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</si>
  <si>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</si>
  <si>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</si>
  <si>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</si>
  <si>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</si>
  <si>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</si>
  <si>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</si>
  <si>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</si>
  <si>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</si>
  <si>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</si>
  <si>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</si>
  <si>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</si>
  <si>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</si>
  <si>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</si>
  <si>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</si>
  <si>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</si>
  <si>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</si>
  <si>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</si>
  <si>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</si>
  <si>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</si>
  <si>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</si>
  <si>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</si>
  <si>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</si>
  <si>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</si>
  <si>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</si>
  <si>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</si>
  <si>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</si>
  <si>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</si>
  <si>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</si>
  <si>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</si>
  <si>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</si>
  <si>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</si>
  <si>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</si>
  <si>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</si>
  <si>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</si>
  <si>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</si>
  <si>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</si>
  <si>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</si>
  <si>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</si>
  <si>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</si>
  <si>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</si>
  <si>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</si>
  <si>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</si>
  <si>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</si>
  <si>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</si>
  <si>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</si>
  <si>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</si>
  <si>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</si>
  <si>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</si>
  <si>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</si>
  <si>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</si>
  <si>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</si>
  <si>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</si>
  <si>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</si>
  <si>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</si>
  <si>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</si>
  <si>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</si>
  <si>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</si>
  <si>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</si>
  <si>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</si>
  <si>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</si>
  <si>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</si>
  <si>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</si>
  <si>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</si>
  <si>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</si>
  <si>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</si>
  <si>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</si>
  <si>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</si>
  <si>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</si>
  <si>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</si>
  <si>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</si>
  <si>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</si>
  <si>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</si>
  <si>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</si>
  <si>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</si>
  <si>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</si>
  <si>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</si>
  <si>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</si>
  <si>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</si>
  <si>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</si>
  <si>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</si>
  <si>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</si>
  <si>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</si>
  <si>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</si>
  <si>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</si>
  <si>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</si>
  <si>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</si>
  <si>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</si>
  <si>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</si>
  <si>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</si>
  <si>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</si>
  <si>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</si>
  <si>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</si>
  <si>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</si>
  <si>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</si>
  <si>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</si>
  <si>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</si>
  <si>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</si>
  <si>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</si>
  <si>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</si>
  <si>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</si>
  <si>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</si>
  <si>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</si>
  <si>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</si>
  <si>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</si>
  <si>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</si>
  <si>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</si>
  <si>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</si>
  <si>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</si>
  <si>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</si>
  <si>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</si>
  <si>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</si>
  <si>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</si>
  <si>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</si>
  <si>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</si>
  <si>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</si>
  <si>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</si>
  <si>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</si>
  <si>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</si>
  <si>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</si>
  <si>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</si>
  <si>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</si>
  <si>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</si>
  <si>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</si>
  <si>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</si>
  <si>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</si>
  <si>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</si>
  <si>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</si>
  <si>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</si>
  <si>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</si>
  <si>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</si>
  <si>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</si>
  <si>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</si>
  <si>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</si>
  <si>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</si>
  <si>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</si>
  <si>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</si>
  <si>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</si>
  <si>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</si>
  <si>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</si>
  <si>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</si>
  <si>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</si>
  <si>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</si>
  <si>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</si>
  <si>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</si>
  <si>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</si>
  <si>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</si>
  <si>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</si>
  <si>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</si>
  <si>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</si>
  <si>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</si>
  <si>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</si>
  <si>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</si>
  <si>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</si>
  <si>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</si>
  <si>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</si>
  <si>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</si>
  <si>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</si>
  <si>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</si>
  <si>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</si>
  <si>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</si>
  <si>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</si>
  <si>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</si>
  <si>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</si>
  <si>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</si>
  <si>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</si>
  <si>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</si>
  <si>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</si>
  <si>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</si>
  <si>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</si>
  <si>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</si>
  <si>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</si>
  <si>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</si>
  <si>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</si>
  <si>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</si>
  <si>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</si>
  <si>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</si>
  <si>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</si>
  <si>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</si>
  <si>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</si>
  <si>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</si>
  <si>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</si>
  <si>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</si>
  <si>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</si>
  <si>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</si>
  <si>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</si>
  <si>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</si>
  <si>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</si>
  <si>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</si>
  <si>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</si>
  <si>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</si>
  <si>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</si>
  <si>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</si>
  <si>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</si>
  <si>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</si>
  <si>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</si>
  <si>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</si>
  <si>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</si>
  <si>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</si>
  <si>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</si>
  <si>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</si>
  <si>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</si>
  <si>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</si>
  <si>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</si>
  <si>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</si>
  <si>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</si>
  <si>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</si>
  <si>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</si>
  <si>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</si>
  <si>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</si>
  <si>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</si>
  <si>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</si>
  <si>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</si>
  <si>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</si>
  <si>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</si>
  <si>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</si>
  <si>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</si>
  <si>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</si>
  <si>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</si>
  <si>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</si>
  <si>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</si>
  <si>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</si>
  <si>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</si>
  <si>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</si>
  <si>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</si>
  <si>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</si>
  <si>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</si>
  <si>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</si>
  <si>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</si>
  <si>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</si>
  <si>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</si>
  <si>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</si>
  <si>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</si>
  <si>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</si>
  <si>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</si>
  <si>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</si>
  <si>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</si>
  <si>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</si>
  <si>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</si>
  <si>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</si>
  <si>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</si>
  <si>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</si>
  <si>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</si>
  <si>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</si>
  <si>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</si>
  <si>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</si>
  <si>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</si>
  <si>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</si>
  <si>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</si>
  <si>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</si>
  <si>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</si>
  <si>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</si>
  <si>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</si>
  <si>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</si>
  <si>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</si>
  <si>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</si>
  <si>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</si>
  <si>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</si>
  <si>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</si>
  <si>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</si>
  <si>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</si>
  <si>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</si>
  <si>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</si>
  <si>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</si>
  <si>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</si>
  <si>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</si>
  <si>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</si>
  <si>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</si>
  <si>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</si>
  <si>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</si>
  <si>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</si>
  <si>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</si>
  <si>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</si>
  <si>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</si>
  <si>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</si>
  <si>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</si>
  <si>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</si>
  <si>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</si>
  <si>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</si>
  <si>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</si>
  <si>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</si>
  <si>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</si>
  <si>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</si>
  <si>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</si>
  <si>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</si>
  <si>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</si>
  <si>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</si>
  <si>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</si>
  <si>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</si>
  <si>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</si>
  <si>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</si>
  <si>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</si>
  <si>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</si>
  <si>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</si>
  <si>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</si>
  <si>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</si>
  <si>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</si>
  <si>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</si>
  <si>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</si>
  <si>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</si>
  <si>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</si>
  <si>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</si>
  <si>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</si>
  <si>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</si>
  <si>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</si>
  <si>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</si>
  <si>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</si>
  <si>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</si>
  <si>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</si>
  <si>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</si>
  <si>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</si>
  <si>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</si>
  <si>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</si>
  <si>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</si>
  <si>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</si>
  <si>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</si>
  <si>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</si>
  <si>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</si>
  <si>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</si>
  <si>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</si>
  <si>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</si>
  <si>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</si>
  <si>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</si>
  <si>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</si>
  <si>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</si>
  <si>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</si>
  <si>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</si>
  <si>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</si>
  <si>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</si>
  <si>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</si>
  <si>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</si>
  <si>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</si>
  <si>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</si>
  <si>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</si>
  <si>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</si>
  <si>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</si>
  <si>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</si>
  <si>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</si>
  <si>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</si>
  <si>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</si>
  <si>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</si>
  <si>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</si>
  <si>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</si>
  <si>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</si>
  <si>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</si>
  <si>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</si>
  <si>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</si>
  <si>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</si>
  <si>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</si>
  <si>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</si>
  <si>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</si>
  <si>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</si>
  <si>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</si>
  <si>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</si>
  <si>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</si>
  <si>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</si>
  <si>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</si>
  <si>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</si>
  <si>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</si>
  <si>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</si>
  <si>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</si>
  <si>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</si>
  <si>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</si>
  <si>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</si>
  <si>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</si>
  <si>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</si>
  <si>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</si>
  <si>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</si>
  <si>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</si>
  <si>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</si>
  <si>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</si>
  <si>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</si>
  <si>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</si>
  <si>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</si>
  <si>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</si>
  <si>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</si>
  <si>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</si>
  <si>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</si>
  <si>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</si>
  <si>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</si>
  <si>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</si>
  <si>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</si>
  <si>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</si>
  <si>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</si>
  <si>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</si>
  <si>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</si>
  <si>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</si>
  <si>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</si>
  <si>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</si>
  <si>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</si>
  <si>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</si>
  <si>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</si>
  <si>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</si>
  <si>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</si>
  <si>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</si>
  <si>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</si>
  <si>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</si>
  <si>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</si>
  <si>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</si>
  <si>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</si>
  <si>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</si>
  <si>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</si>
  <si>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</si>
  <si>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</si>
  <si>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</si>
  <si>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</si>
  <si>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</si>
  <si>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</si>
  <si>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</si>
  <si>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</si>
  <si>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</si>
  <si>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</si>
  <si>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</si>
  <si>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</si>
  <si>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</si>
  <si>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</si>
  <si>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</si>
  <si>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</si>
  <si>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</si>
  <si>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</si>
  <si>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</si>
  <si>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</si>
  <si>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</si>
  <si>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</si>
  <si>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</si>
  <si>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</si>
  <si>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</si>
  <si>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</si>
  <si>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</si>
  <si>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</si>
  <si>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</si>
  <si>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</si>
  <si>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</si>
  <si>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</si>
  <si>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</si>
  <si>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</si>
  <si>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</si>
  <si>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</si>
  <si>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</si>
  <si>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</si>
  <si>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</si>
  <si>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</si>
  <si>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</si>
  <si>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</si>
  <si>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</si>
  <si>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</si>
  <si>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</si>
  <si>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</si>
  <si>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</si>
  <si>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</si>
  <si>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</si>
  <si>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</si>
  <si>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</si>
  <si>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</si>
  <si>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</si>
  <si>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</si>
  <si>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</si>
  <si>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</si>
  <si>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</si>
  <si>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</si>
  <si>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</si>
  <si>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</si>
  <si>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</si>
  <si>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</si>
  <si>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</si>
  <si>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</si>
  <si>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</si>
  <si>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</si>
  <si>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</si>
  <si>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</si>
  <si>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</si>
  <si>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</si>
  <si>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</si>
  <si>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</si>
  <si>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</si>
  <si>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</si>
  <si>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</si>
  <si>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</si>
  <si>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</si>
  <si>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</si>
  <si>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</si>
  <si>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</si>
  <si>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</si>
  <si>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</si>
  <si>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</si>
  <si>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</si>
  <si>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</si>
  <si>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</si>
  <si>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</si>
  <si>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</si>
  <si>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</si>
  <si>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</si>
  <si>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</si>
  <si>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</si>
  <si>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</si>
  <si>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</si>
  <si>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</si>
  <si>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</si>
  <si>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</si>
  <si>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</si>
  <si>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</si>
  <si>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</si>
  <si>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</si>
  <si>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</si>
  <si>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</si>
  <si>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</si>
  <si>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</si>
  <si>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</si>
  <si>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</si>
  <si>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</si>
  <si>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</si>
  <si>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</si>
  <si>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</si>
  <si>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</si>
  <si>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</si>
  <si>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</si>
  <si>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</si>
  <si>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</si>
  <si>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</si>
  <si>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</si>
  <si>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</si>
  <si>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</si>
  <si>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</si>
  <si>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</si>
  <si>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</si>
  <si>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</si>
  <si>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</si>
  <si>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</si>
  <si>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</si>
  <si>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</si>
  <si>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</si>
  <si>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</si>
  <si>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</si>
  <si>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</si>
  <si>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</si>
  <si>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</si>
  <si>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</si>
  <si>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</si>
  <si>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</si>
  <si>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</si>
  <si>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</si>
  <si>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</si>
  <si>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</si>
  <si>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</si>
  <si>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</si>
  <si>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</si>
  <si>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</si>
  <si>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</si>
  <si>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</si>
  <si>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</si>
  <si>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</si>
  <si>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</si>
  <si>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</si>
  <si>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</si>
  <si>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</si>
  <si>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</si>
  <si>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</si>
  <si>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</si>
  <si>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</si>
  <si>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</si>
  <si>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</si>
  <si>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</si>
  <si>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</si>
  <si>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</si>
  <si>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</si>
  <si>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</si>
  <si>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</si>
  <si>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</si>
  <si>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</si>
  <si>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</si>
  <si>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</si>
  <si>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</si>
  <si>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</si>
  <si>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</si>
  <si>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</si>
  <si>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</si>
  <si>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</si>
  <si>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</si>
  <si>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</si>
  <si>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</si>
  <si>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</si>
  <si>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</si>
  <si>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</si>
  <si>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</si>
  <si>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</si>
  <si>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</si>
  <si>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</si>
  <si>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</si>
  <si>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</si>
  <si>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</si>
  <si>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</si>
  <si>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</si>
  <si>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</si>
  <si>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</si>
  <si>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</si>
  <si>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</si>
  <si>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</si>
  <si>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</si>
  <si>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</si>
  <si>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</si>
  <si>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</si>
  <si>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</si>
  <si>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</si>
  <si>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</si>
  <si>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</si>
  <si>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</si>
  <si>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</si>
  <si>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</si>
  <si>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</si>
  <si>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</si>
  <si>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</si>
  <si>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</si>
  <si>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</si>
  <si>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</si>
  <si>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</si>
  <si>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</si>
  <si>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</si>
  <si>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</si>
  <si>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</si>
  <si>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</si>
  <si>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</si>
  <si>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</si>
  <si>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</si>
  <si>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</si>
  <si>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</si>
  <si>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</si>
  <si>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</si>
  <si>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</si>
  <si>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</si>
  <si>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</si>
  <si>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</si>
  <si>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</si>
  <si>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</si>
  <si>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</si>
  <si>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</si>
  <si>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</si>
  <si>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</si>
  <si>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</si>
  <si>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</si>
  <si>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</si>
  <si>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</si>
  <si>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</si>
  <si>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</si>
  <si>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</si>
  <si>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</si>
  <si>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</si>
  <si>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</si>
  <si>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</si>
  <si>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</si>
  <si>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</si>
  <si>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</si>
  <si>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</si>
  <si>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</si>
  <si>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</si>
  <si>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</si>
  <si>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</si>
  <si>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</si>
  <si>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</si>
  <si>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</si>
  <si>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</si>
  <si>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</si>
  <si>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</si>
  <si>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</si>
  <si>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</si>
  <si>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</si>
  <si>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</si>
  <si>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</si>
  <si>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</si>
  <si>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</si>
  <si>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</si>
  <si>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</si>
  <si>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</si>
  <si>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</si>
  <si>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</si>
  <si>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</si>
  <si>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</si>
  <si>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</si>
  <si>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</si>
  <si>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</si>
  <si>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</si>
  <si>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</si>
  <si>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</si>
  <si>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</si>
  <si>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</si>
  <si>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</si>
  <si>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</si>
  <si>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</si>
  <si>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</si>
  <si>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</si>
  <si>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</si>
  <si>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</si>
  <si>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</si>
  <si>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</si>
  <si>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</si>
  <si>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</si>
  <si>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</si>
  <si>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</si>
  <si>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</si>
  <si>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</si>
  <si>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</si>
  <si>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</si>
  <si>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</si>
  <si>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</si>
  <si>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</si>
  <si>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</si>
  <si>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</si>
  <si>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</si>
  <si>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</si>
  <si>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</si>
  <si>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</si>
  <si>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</si>
  <si>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</si>
  <si>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</si>
  <si>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</si>
  <si>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</si>
  <si>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</si>
  <si>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</si>
  <si>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</si>
  <si>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</si>
  <si>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</si>
  <si>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</si>
  <si>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</si>
  <si>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</si>
  <si>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</si>
  <si>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</si>
  <si>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</si>
  <si>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</si>
  <si>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</si>
  <si>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</si>
  <si>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</si>
  <si>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</si>
  <si>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</si>
  <si>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</si>
  <si>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</si>
  <si>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</si>
  <si>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</si>
  <si>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</si>
  <si>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</si>
  <si>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</si>
  <si>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</si>
  <si>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</si>
  <si>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</si>
  <si>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</si>
  <si>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</si>
  <si>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</si>
  <si>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</si>
  <si>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</si>
  <si>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</si>
  <si>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</si>
  <si>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</si>
  <si>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</si>
  <si>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</si>
  <si>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</si>
  <si>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</si>
  <si>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</si>
  <si>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</si>
  <si>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</si>
  <si>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</si>
  <si>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</si>
  <si>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</si>
  <si>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</si>
  <si>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</si>
  <si>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</si>
  <si>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</si>
  <si>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</si>
  <si>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</si>
  <si>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</si>
  <si>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</si>
  <si>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</si>
  <si>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</si>
  <si>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</si>
  <si>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</si>
  <si>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</si>
  <si>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</si>
  <si>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</si>
  <si>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</si>
  <si>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</si>
  <si>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</si>
  <si>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</si>
  <si>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</si>
  <si>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</si>
  <si>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</si>
  <si>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</si>
  <si>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</si>
  <si>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</si>
  <si>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</si>
  <si>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</si>
  <si>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</si>
  <si>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</si>
  <si>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</si>
  <si>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</si>
  <si>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</si>
  <si>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</si>
  <si>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</si>
  <si>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</si>
  <si>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</si>
  <si>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</si>
  <si>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</si>
  <si>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</si>
  <si>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</si>
  <si>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</si>
  <si>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</si>
  <si>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</si>
  <si>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</si>
  <si>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</si>
  <si>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</si>
  <si>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</si>
  <si>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</si>
  <si>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</si>
  <si>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</si>
  <si>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</si>
  <si>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</si>
  <si>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</si>
  <si>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</si>
  <si>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</si>
  <si>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</si>
  <si>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</si>
  <si>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</si>
  <si>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</si>
  <si>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</si>
  <si>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</si>
  <si>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</si>
  <si>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</si>
  <si>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</si>
  <si>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</si>
  <si>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</si>
  <si>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</si>
  <si>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</si>
  <si>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</si>
  <si>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</si>
  <si>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</si>
  <si>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</si>
  <si>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</si>
  <si>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</si>
  <si>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</si>
  <si>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</si>
  <si>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</si>
  <si>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</si>
  <si>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</si>
  <si>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</si>
  <si>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</si>
  <si>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</si>
  <si>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</si>
  <si>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</si>
  <si>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</si>
  <si>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</si>
  <si>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</si>
  <si>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</si>
  <si>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</si>
  <si>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</si>
  <si>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</si>
  <si>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</si>
  <si>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</si>
  <si>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</si>
  <si>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</si>
  <si>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</si>
  <si>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</si>
  <si>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</si>
  <si>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</si>
  <si>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</si>
  <si>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</si>
  <si>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</si>
  <si>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</si>
  <si>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</si>
  <si>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</si>
  <si>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</si>
  <si>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</si>
  <si>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</si>
  <si>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</si>
  <si>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</si>
  <si>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</si>
  <si>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</si>
  <si>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</si>
  <si>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</si>
  <si>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</si>
  <si>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</si>
  <si>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</si>
  <si>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</si>
  <si>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</si>
  <si>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</si>
  <si>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</si>
  <si>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</si>
  <si>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</si>
  <si>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</si>
  <si>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</si>
  <si>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</si>
  <si>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</si>
  <si>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</si>
  <si>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</si>
  <si>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</si>
  <si>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</si>
  <si>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</si>
  <si>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</si>
  <si>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</si>
  <si>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</si>
  <si>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</si>
  <si>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</si>
  <si>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</si>
  <si>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</si>
  <si>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</si>
  <si>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</si>
  <si>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</si>
  <si>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</si>
  <si>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</si>
  <si>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</si>
  <si>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</si>
  <si>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</si>
  <si>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</si>
  <si>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</si>
  <si>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</si>
  <si>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</si>
  <si>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</si>
  <si>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</si>
  <si>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</si>
  <si>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</si>
  <si>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</si>
  <si>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</si>
  <si>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</si>
  <si>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</si>
  <si>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</si>
  <si>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</si>
  <si>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</si>
  <si>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</si>
  <si>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</si>
  <si>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</si>
  <si>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</si>
  <si>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</si>
  <si>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</si>
  <si>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</si>
  <si>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</si>
  <si>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</si>
  <si>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</si>
  <si>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</si>
  <si>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</si>
  <si>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</si>
  <si>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</si>
  <si>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</si>
  <si>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</si>
  <si>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</si>
  <si>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</si>
  <si>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</si>
  <si>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</si>
  <si>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</si>
  <si>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</si>
  <si>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</si>
  <si>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</si>
  <si>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</si>
  <si>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</si>
  <si>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</si>
  <si>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</si>
  <si>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</si>
  <si>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</si>
  <si>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</si>
  <si>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</si>
  <si>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</si>
  <si>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</si>
  <si>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</si>
  <si>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</si>
  <si>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</si>
  <si>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</si>
  <si>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</si>
  <si>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</si>
  <si>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</si>
  <si>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</si>
  <si>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</si>
  <si>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</si>
  <si>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</si>
  <si>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</si>
  <si>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</si>
  <si>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</si>
  <si>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</si>
  <si>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</si>
  <si>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</si>
  <si>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</si>
  <si>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</si>
  <si>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</si>
  <si>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</si>
  <si>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</si>
  <si>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</si>
  <si>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</si>
  <si>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</si>
  <si>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</si>
  <si>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</si>
  <si>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</si>
  <si>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</si>
  <si>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</si>
  <si>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</si>
  <si>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</si>
  <si>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</si>
  <si>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</si>
  <si>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</si>
  <si>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</si>
  <si>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</si>
  <si>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</si>
  <si>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</si>
  <si>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</si>
  <si>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</si>
  <si>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</si>
  <si>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</si>
  <si>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</si>
  <si>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</si>
  <si>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</si>
  <si>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</si>
  <si>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</si>
  <si>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</si>
  <si>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</si>
  <si>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</si>
  <si>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</si>
  <si>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</si>
  <si>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</si>
  <si>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</si>
  <si>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</si>
  <si>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</si>
  <si>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</si>
  <si>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</si>
  <si>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</si>
  <si>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</si>
  <si>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</si>
  <si>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</si>
  <si>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</si>
  <si>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</si>
  <si>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</si>
  <si>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</si>
  <si>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</si>
  <si>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</si>
  <si>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</si>
  <si>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</si>
  <si>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</si>
  <si>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</si>
  <si>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</si>
  <si>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</si>
  <si>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</si>
  <si>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</si>
  <si>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</si>
  <si>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</si>
  <si>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</si>
  <si>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</si>
  <si>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</si>
  <si>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</si>
  <si>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</si>
  <si>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</si>
  <si>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</si>
  <si>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</si>
  <si>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</si>
  <si>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</si>
  <si>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</si>
  <si>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</si>
  <si>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</si>
  <si>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</si>
  <si>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</si>
  <si>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</si>
  <si>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</si>
  <si>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</si>
  <si>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</si>
  <si>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</si>
  <si>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</si>
  <si>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</si>
  <si>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</si>
  <si>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</si>
  <si>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</si>
  <si>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</si>
  <si>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</si>
  <si>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</si>
  <si>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</si>
  <si>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</si>
  <si>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</si>
  <si>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</si>
  <si>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</si>
  <si>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</si>
  <si>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</si>
  <si>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</si>
  <si>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</si>
  <si>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</si>
  <si>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</si>
  <si>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</si>
  <si>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</si>
  <si>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</si>
  <si>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</si>
  <si>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</si>
  <si>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</si>
  <si>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</si>
  <si>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</si>
  <si>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</si>
  <si>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</si>
  <si>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</si>
  <si>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</si>
  <si>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</si>
  <si>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</si>
  <si>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</si>
  <si>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</si>
  <si>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</si>
  <si>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</si>
  <si>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</si>
  <si>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</si>
  <si>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</si>
  <si>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</si>
  <si>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</si>
  <si>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</si>
  <si>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</si>
  <si>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</si>
  <si>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</si>
  <si>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</si>
  <si>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</si>
  <si>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</si>
  <si>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</si>
  <si>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</si>
  <si>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</si>
  <si>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</si>
  <si>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</si>
  <si>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</si>
  <si>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</si>
  <si>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</si>
  <si>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</si>
  <si>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</si>
  <si>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</si>
  <si>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</si>
  <si>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</si>
  <si>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</si>
  <si>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</si>
  <si>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</si>
  <si>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</si>
  <si>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</si>
  <si>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</si>
  <si>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</si>
  <si>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</si>
  <si>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</si>
  <si>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</si>
  <si>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</si>
  <si>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</si>
  <si>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</si>
  <si>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</si>
  <si>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</si>
  <si>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</si>
  <si>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</si>
  <si>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</si>
  <si>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</si>
  <si>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</si>
  <si>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</si>
  <si>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</si>
  <si>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</si>
  <si>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</si>
  <si>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</si>
  <si>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</si>
  <si>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</si>
  <si>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</si>
  <si>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</si>
  <si>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</si>
  <si>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</si>
  <si>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</si>
  <si>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</si>
  <si>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</si>
  <si>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</si>
  <si>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</si>
  <si>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</si>
  <si>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</si>
  <si>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</si>
  <si>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</si>
  <si>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</si>
  <si>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</si>
  <si>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</si>
  <si>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</si>
  <si>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</si>
  <si>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</si>
  <si>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</si>
  <si>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</si>
  <si>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</si>
  <si>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</si>
  <si>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</si>
  <si>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</si>
  <si>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</si>
  <si>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</si>
  <si>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</si>
  <si>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</si>
  <si>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</si>
  <si>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</si>
  <si>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</si>
  <si>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</si>
  <si>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</si>
  <si>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</si>
  <si>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</si>
  <si>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</si>
  <si>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</si>
  <si>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</si>
  <si>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</si>
  <si>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</si>
  <si>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</si>
  <si>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</si>
  <si>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</si>
  <si>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</si>
  <si>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</si>
  <si>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</si>
  <si>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</si>
  <si>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</si>
  <si>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</si>
  <si>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</si>
  <si>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</si>
  <si>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</si>
  <si>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</si>
  <si>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</si>
  <si>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</si>
  <si>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</si>
  <si>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</si>
  <si>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</si>
  <si>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</si>
  <si>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</si>
  <si>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</si>
  <si>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</si>
  <si>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</si>
  <si>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</si>
  <si>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</si>
  <si>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</si>
  <si>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</si>
  <si>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</si>
  <si>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</si>
  <si>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</si>
  <si>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</si>
  <si>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</si>
  <si>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</si>
  <si>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</si>
  <si>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</si>
  <si>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</si>
  <si>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</si>
  <si>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</si>
  <si>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</si>
  <si>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</si>
  <si>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</si>
  <si>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</si>
  <si>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</si>
  <si>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</si>
  <si>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</si>
  <si>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</si>
  <si>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</si>
  <si>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</si>
  <si>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</si>
  <si>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</si>
  <si>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</si>
  <si>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</si>
  <si>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</si>
  <si>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</si>
  <si>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</si>
  <si>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</si>
  <si>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</si>
  <si>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</si>
  <si>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</si>
  <si>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</si>
  <si>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</si>
  <si>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</si>
  <si>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</si>
  <si>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</si>
  <si>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</si>
  <si>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</si>
  <si>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</si>
  <si>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</si>
  <si>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</si>
  <si>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</si>
  <si>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</si>
  <si>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</si>
  <si>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</si>
  <si>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</si>
  <si>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</si>
  <si>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</si>
  <si>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</si>
  <si>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</si>
  <si>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</si>
  <si>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</si>
  <si>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</si>
  <si>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</si>
  <si>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</si>
  <si>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</si>
  <si>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</si>
  <si>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</si>
  <si>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</si>
  <si>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</si>
  <si>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</si>
  <si>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</si>
  <si>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</si>
  <si>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</si>
  <si>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</si>
  <si>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</si>
  <si>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</si>
  <si>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</si>
  <si>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</si>
  <si>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</si>
  <si>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</si>
  <si>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</si>
  <si>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</si>
  <si>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</si>
  <si>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</si>
  <si>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</si>
  <si>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</si>
  <si>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</si>
  <si>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</si>
  <si>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</si>
  <si>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</si>
  <si>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</si>
  <si>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</si>
  <si>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</si>
  <si>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</si>
  <si>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</si>
  <si>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</si>
  <si>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</si>
  <si>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</si>
  <si>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</si>
  <si>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</si>
  <si>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</si>
  <si>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</si>
  <si>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</si>
  <si>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</si>
  <si>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</si>
  <si>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</si>
  <si>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</si>
  <si>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</si>
  <si>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</si>
  <si>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</si>
  <si>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</si>
  <si>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</si>
  <si>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</si>
  <si>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</si>
  <si>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</si>
  <si>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</si>
  <si>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</si>
  <si>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</si>
  <si>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</si>
  <si>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</si>
  <si>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</si>
  <si>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</si>
  <si>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</si>
  <si>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</si>
  <si>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</si>
  <si>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</si>
  <si>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</si>
  <si>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</si>
  <si>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</si>
  <si>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</si>
  <si>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</si>
  <si>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</si>
  <si>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</si>
  <si>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</si>
  <si>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</si>
  <si>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</si>
  <si>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</si>
  <si>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</si>
  <si>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</si>
  <si>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</si>
  <si>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</si>
  <si>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</si>
  <si>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</si>
  <si>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</si>
  <si>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</si>
  <si>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</si>
  <si>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</si>
  <si>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</si>
  <si>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</si>
  <si>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</si>
  <si>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</si>
  <si>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</si>
  <si>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</si>
  <si>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</si>
  <si>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</si>
  <si>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</si>
  <si>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</si>
  <si>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</si>
  <si>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</si>
  <si>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</si>
  <si>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</si>
  <si>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</si>
  <si>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</si>
  <si>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</si>
  <si>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</si>
  <si>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</si>
  <si>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</si>
  <si>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</si>
  <si>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</si>
  <si>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</si>
  <si>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</si>
  <si>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</si>
  <si>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</si>
  <si>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</si>
  <si>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</si>
  <si>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</si>
  <si>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</si>
  <si>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</si>
  <si>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</si>
  <si>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</si>
  <si>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</si>
  <si>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</si>
  <si>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</si>
  <si>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</si>
  <si>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</si>
  <si>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</si>
  <si>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</si>
  <si>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</si>
  <si>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</si>
  <si>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</si>
  <si>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</si>
  <si>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</si>
  <si>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</si>
  <si>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</si>
  <si>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</si>
  <si>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</si>
  <si>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</si>
  <si>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</si>
  <si>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</si>
  <si>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</si>
  <si>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</si>
  <si>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</si>
  <si>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</si>
  <si>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</si>
  <si>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</si>
  <si>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</si>
  <si>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</si>
  <si>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</si>
  <si>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</si>
  <si>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</si>
  <si>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</si>
  <si>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</si>
  <si>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</si>
  <si>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</si>
  <si>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</si>
  <si>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</si>
  <si>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</si>
  <si>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</si>
  <si>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</si>
  <si>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</si>
  <si>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</si>
  <si>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</si>
  <si>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</si>
  <si>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</si>
  <si>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</si>
  <si>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</si>
  <si>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</si>
  <si>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</si>
  <si>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</si>
  <si>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</si>
  <si>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</si>
  <si>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</si>
  <si>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</si>
  <si>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</si>
  <si>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</si>
  <si>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</si>
  <si>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</si>
  <si>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</si>
  <si>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</si>
  <si>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</si>
  <si>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</si>
  <si>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</si>
  <si>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</si>
  <si>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</si>
  <si>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</si>
  <si>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</si>
  <si>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</si>
  <si>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</si>
  <si>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</si>
  <si>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</si>
  <si>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</si>
  <si>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</si>
  <si>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</si>
  <si>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</si>
  <si>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</si>
  <si>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</si>
  <si>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</si>
  <si>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</si>
  <si>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</si>
  <si>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</si>
  <si>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</si>
  <si>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</si>
  <si>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</si>
  <si>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</si>
  <si>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</si>
  <si>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</si>
  <si>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</si>
  <si>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</si>
  <si>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</si>
  <si>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</si>
  <si>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</si>
  <si>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</si>
  <si>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</si>
  <si>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</si>
  <si>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</si>
  <si>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</si>
  <si>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</si>
  <si>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</si>
  <si>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</si>
  <si>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</si>
  <si>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</si>
  <si>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</si>
  <si>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</si>
  <si>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</si>
  <si>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</si>
  <si>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</si>
  <si>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</si>
  <si>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</si>
  <si>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</si>
  <si>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</si>
  <si>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</si>
  <si>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</si>
  <si>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</si>
  <si>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</si>
  <si>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</si>
  <si>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</si>
  <si>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</si>
  <si>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</si>
  <si>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</si>
  <si>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</si>
  <si>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</si>
  <si>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</si>
  <si>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</si>
  <si>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</si>
  <si>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</si>
  <si>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</si>
  <si>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</si>
  <si>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</si>
  <si>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</si>
  <si>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</si>
  <si>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</si>
  <si>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</si>
  <si>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</si>
  <si>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</si>
  <si>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</si>
  <si>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</si>
  <si>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</si>
  <si>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</si>
  <si>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</si>
  <si>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</si>
  <si>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</si>
  <si>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</si>
  <si>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</si>
  <si>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</si>
  <si>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</si>
  <si>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</si>
  <si>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</si>
  <si>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</si>
  <si>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</si>
  <si>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</si>
  <si>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</si>
  <si>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</si>
  <si>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</si>
  <si>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</si>
  <si>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</si>
  <si>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</si>
  <si>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</si>
  <si>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</si>
  <si>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</si>
  <si>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</si>
  <si>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</si>
  <si>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</si>
  <si>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</si>
  <si>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</si>
  <si>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</si>
  <si>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</si>
  <si>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</si>
  <si>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</si>
  <si>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</si>
  <si>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</si>
  <si>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</si>
  <si>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</si>
  <si>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</si>
  <si>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</si>
  <si>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</si>
  <si>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</si>
  <si>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</si>
  <si>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</si>
  <si>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</si>
  <si>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</si>
  <si>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</si>
  <si>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</si>
  <si>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</si>
  <si>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</si>
  <si>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</si>
  <si>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</si>
  <si>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</si>
  <si>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</si>
  <si>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</si>
  <si>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</si>
  <si>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</si>
  <si>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</si>
  <si>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</si>
  <si>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</si>
  <si>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</si>
  <si>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</si>
  <si>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</si>
  <si>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</si>
  <si>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</si>
  <si>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</si>
  <si>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</si>
  <si>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</si>
  <si>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</si>
  <si>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</si>
  <si>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</si>
  <si>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</si>
  <si>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</si>
  <si>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</si>
  <si>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</si>
  <si>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</si>
  <si>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</si>
  <si>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</si>
  <si>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</si>
  <si>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</si>
  <si>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</si>
  <si>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</si>
  <si>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</si>
  <si>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</si>
  <si>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</si>
  <si>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</si>
  <si>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</si>
  <si>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</si>
  <si>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</si>
  <si>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</si>
  <si>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</si>
  <si>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</si>
  <si>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</si>
  <si>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</si>
  <si>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</si>
  <si>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</si>
  <si>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</si>
  <si>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</si>
  <si>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</si>
  <si>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</si>
  <si>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</si>
  <si>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</si>
  <si>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</si>
  <si>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</si>
  <si>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</si>
  <si>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</si>
  <si>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</si>
  <si>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</si>
  <si>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</si>
  <si>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</si>
  <si>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</si>
  <si>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</si>
  <si>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</si>
  <si>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</si>
  <si>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</si>
  <si>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</si>
  <si>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</si>
  <si>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</si>
  <si>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</si>
  <si>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</si>
  <si>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</si>
  <si>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</si>
  <si>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</si>
  <si>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</si>
  <si>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</si>
  <si>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</si>
  <si>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</si>
  <si>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</si>
  <si>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</si>
  <si>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</si>
  <si>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</si>
  <si>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</si>
  <si>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</si>
  <si>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</si>
  <si>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</si>
  <si>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</si>
  <si>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</si>
  <si>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</si>
  <si>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</si>
  <si>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</si>
  <si>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</si>
  <si>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</si>
  <si>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</si>
  <si>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</si>
  <si>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</si>
  <si>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</si>
  <si>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</si>
  <si>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</si>
  <si>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</si>
  <si>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</si>
  <si>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</si>
  <si>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</si>
  <si>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</si>
  <si>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</si>
  <si>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</si>
  <si>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</si>
  <si>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</si>
  <si>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</si>
  <si>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</si>
  <si>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</si>
  <si>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</si>
  <si>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</si>
  <si>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</si>
  <si>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</si>
  <si>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</si>
  <si>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</si>
  <si>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</si>
  <si>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</si>
  <si>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</si>
  <si>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</si>
  <si>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</si>
  <si>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</si>
  <si>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</si>
  <si>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</si>
  <si>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</si>
  <si>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</si>
  <si>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</si>
  <si>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</si>
  <si>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</si>
  <si>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</si>
  <si>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</si>
  <si>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</si>
  <si>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</si>
  <si>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</si>
  <si>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</si>
  <si>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</si>
  <si>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</si>
  <si>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</si>
  <si>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</si>
  <si>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</si>
  <si>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</si>
  <si>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</si>
  <si>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</si>
  <si>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</si>
  <si>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</si>
  <si>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</si>
  <si>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</si>
  <si>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</si>
  <si>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</si>
  <si>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</si>
  <si>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</si>
  <si>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</si>
  <si>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</si>
  <si>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</si>
  <si>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</si>
  <si>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</si>
  <si>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</si>
  <si>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</si>
  <si>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</si>
  <si>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</si>
  <si>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</si>
  <si>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</si>
  <si>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</si>
  <si>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</si>
  <si>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</si>
  <si>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</si>
  <si>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</si>
  <si>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</si>
  <si>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</si>
  <si>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</si>
  <si>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</si>
  <si>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</si>
  <si>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</si>
  <si>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</si>
  <si>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</si>
  <si>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</si>
  <si>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</si>
  <si>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</si>
  <si>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</si>
  <si>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</si>
  <si>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</si>
  <si>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</si>
  <si>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</si>
  <si>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</si>
  <si>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</si>
  <si>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</si>
  <si>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</si>
  <si>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</si>
  <si>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</si>
  <si>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</si>
  <si>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</si>
  <si>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</si>
  <si>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</si>
  <si>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</si>
  <si>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</si>
  <si>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</si>
  <si>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</si>
  <si>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</si>
  <si>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</si>
  <si>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</si>
  <si>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</si>
  <si>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</si>
  <si>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</si>
  <si>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</si>
  <si>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</si>
  <si>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</si>
  <si>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</si>
  <si>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</si>
  <si>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</si>
  <si>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</si>
  <si>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</si>
  <si>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</si>
  <si>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</si>
  <si>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</si>
  <si>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</si>
  <si>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</si>
  <si>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</si>
  <si>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</si>
  <si>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</si>
  <si>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</si>
  <si>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</si>
  <si>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</si>
  <si>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</si>
  <si>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</si>
  <si>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</si>
  <si>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</si>
  <si>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</si>
  <si>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</si>
  <si>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</si>
  <si>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</si>
  <si>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</si>
  <si>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</si>
  <si>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</si>
  <si>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</si>
  <si>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</si>
  <si>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</si>
  <si>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</si>
  <si>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</si>
  <si>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</si>
  <si>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</si>
  <si>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</si>
  <si>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</si>
  <si>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</si>
  <si>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</si>
  <si>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</si>
  <si>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</si>
  <si>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</si>
  <si>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</si>
  <si>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</si>
  <si>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</si>
  <si>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</si>
  <si>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</si>
  <si>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</si>
  <si>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</si>
  <si>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</si>
  <si>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</si>
  <si>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</si>
  <si>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</si>
  <si>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</si>
  <si>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</si>
  <si>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</si>
  <si>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</si>
  <si>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</si>
  <si>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</si>
  <si>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</si>
  <si>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</si>
  <si>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</si>
  <si>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</si>
  <si>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</si>
  <si>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</si>
  <si>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</si>
  <si>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</si>
  <si>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</si>
  <si>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</si>
  <si>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</si>
  <si>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</si>
  <si>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</si>
  <si>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</si>
  <si>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</si>
  <si>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</si>
  <si>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</si>
  <si>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</si>
  <si>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</si>
  <si>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</si>
  <si>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</si>
  <si>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</si>
  <si>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</si>
  <si>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</si>
  <si>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</si>
  <si>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</si>
  <si>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</si>
  <si>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</si>
  <si>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</si>
  <si>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</si>
  <si>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</si>
  <si>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</si>
  <si>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</si>
  <si>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</si>
  <si>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</si>
  <si>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</si>
  <si>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</si>
  <si>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</si>
  <si>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</si>
  <si>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</si>
  <si>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</si>
  <si>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</si>
  <si>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</si>
  <si>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</si>
  <si>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</si>
  <si>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</si>
  <si>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</si>
  <si>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</si>
  <si>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</si>
  <si>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</si>
  <si>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</si>
  <si>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</si>
  <si>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</si>
  <si>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</si>
  <si>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</si>
  <si>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</si>
  <si>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</si>
  <si>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</si>
  <si>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</si>
  <si>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</si>
  <si>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</si>
  <si>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</si>
  <si>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</si>
  <si>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</si>
  <si>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</si>
  <si>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</si>
  <si>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</si>
  <si>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</si>
  <si>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</si>
  <si>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</si>
  <si>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</si>
  <si>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</si>
  <si>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</si>
  <si>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</si>
  <si>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</si>
  <si>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</si>
  <si>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</si>
  <si>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</si>
  <si>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</si>
  <si>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</si>
  <si>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</si>
  <si>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</si>
  <si>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</si>
  <si>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</si>
  <si>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</si>
  <si>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</si>
  <si>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</si>
  <si>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</si>
  <si>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</si>
  <si>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</si>
  <si>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</si>
  <si>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</si>
  <si>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</si>
  <si>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</si>
  <si>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</si>
  <si>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</si>
  <si>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</si>
  <si>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</si>
  <si>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</si>
  <si>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</si>
  <si>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</si>
  <si>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</si>
  <si>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</si>
  <si>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</si>
  <si>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</si>
  <si>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</si>
  <si>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</si>
  <si>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</si>
  <si>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</si>
  <si>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</si>
  <si>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</si>
  <si>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</si>
  <si>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</si>
  <si>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</si>
  <si>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</si>
  <si>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</si>
  <si>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</si>
  <si>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</si>
  <si>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</si>
  <si>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</si>
  <si>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</si>
  <si>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</si>
  <si>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</si>
  <si>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</si>
  <si>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</si>
  <si>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</si>
  <si>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</si>
  <si>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</si>
  <si>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</si>
  <si>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</si>
  <si>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</si>
  <si>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</si>
  <si>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</si>
  <si>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</si>
  <si>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</si>
  <si>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</si>
  <si>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</si>
  <si>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</si>
  <si>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</si>
  <si>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</si>
  <si>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</si>
  <si>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</si>
  <si>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</si>
  <si>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</si>
  <si>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</si>
  <si>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</si>
  <si>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</si>
  <si>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</si>
  <si>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</si>
  <si>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</si>
  <si>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</si>
  <si>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</si>
  <si>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</si>
  <si>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</si>
  <si>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</si>
  <si>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</si>
  <si>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</si>
  <si>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</si>
  <si>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</si>
  <si>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</si>
  <si>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</si>
  <si>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</si>
  <si>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</si>
  <si>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</si>
  <si>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</si>
  <si>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</si>
  <si>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</si>
  <si>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</si>
  <si>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</si>
  <si>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</si>
  <si>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</si>
  <si>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</si>
  <si>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</si>
  <si>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</si>
  <si>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</si>
  <si>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</si>
  <si>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</si>
  <si>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</si>
  <si>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</si>
  <si>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</si>
  <si>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</si>
  <si>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</si>
  <si>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</si>
  <si>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</si>
  <si>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</si>
  <si>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</si>
  <si>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</si>
  <si>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</si>
  <si>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</si>
  <si>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</si>
  <si>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</si>
  <si>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</si>
  <si>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</si>
  <si>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</si>
  <si>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</si>
  <si>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</si>
  <si>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</si>
  <si>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</si>
  <si>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</si>
  <si>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</si>
  <si>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</si>
  <si>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</si>
  <si>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</si>
  <si>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</si>
  <si>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</si>
  <si>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</si>
  <si>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</si>
  <si>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</si>
  <si>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</si>
  <si>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</si>
  <si>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</si>
  <si>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</si>
  <si>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</si>
  <si>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</si>
  <si>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</si>
  <si>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</si>
  <si>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</si>
  <si>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</si>
  <si>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</si>
  <si>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</si>
  <si>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</si>
  <si>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</si>
  <si>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</si>
  <si>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</si>
  <si>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</si>
  <si>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</si>
  <si>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</si>
  <si>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</si>
  <si>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</si>
  <si>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</si>
  <si>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</si>
  <si>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</si>
  <si>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</si>
  <si>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</si>
  <si>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</si>
  <si>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</si>
  <si>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</si>
  <si>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</si>
  <si>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</si>
  <si>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</si>
  <si>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</si>
  <si>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</si>
  <si>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</si>
  <si>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</si>
  <si>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</si>
  <si>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</si>
  <si>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</si>
  <si>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</si>
  <si>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</si>
  <si>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</si>
  <si>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</si>
  <si>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</si>
  <si>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</si>
  <si>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</si>
  <si>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</si>
  <si>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</si>
  <si>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</si>
  <si>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</si>
  <si>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</si>
  <si>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</si>
  <si>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</si>
  <si>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</si>
  <si>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</si>
  <si>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</si>
  <si>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</si>
  <si>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</si>
  <si>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</si>
  <si>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</si>
  <si>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</si>
  <si>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</si>
  <si>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</si>
  <si>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</si>
  <si>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</si>
  <si>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</si>
  <si>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</si>
  <si>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</si>
  <si>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</si>
  <si>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</si>
  <si>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</si>
  <si>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</si>
  <si>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</si>
  <si>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</si>
  <si>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</si>
  <si>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</si>
  <si>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</si>
  <si>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</si>
  <si>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</si>
  <si>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</si>
  <si>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</si>
  <si>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</si>
  <si>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</si>
  <si>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</si>
  <si>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</si>
  <si>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</si>
  <si>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</si>
  <si>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</si>
  <si>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</si>
  <si>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</si>
  <si>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</si>
  <si>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</si>
  <si>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</si>
  <si>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</si>
  <si>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</si>
  <si>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</si>
  <si>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</si>
  <si>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</si>
  <si>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</si>
  <si>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</si>
  <si>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</si>
  <si>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</si>
  <si>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</si>
  <si>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</si>
  <si>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</si>
  <si>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</si>
  <si>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</si>
  <si>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</si>
  <si>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</si>
  <si>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</si>
  <si>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</si>
  <si>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</si>
  <si>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</si>
  <si>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</si>
  <si>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</si>
  <si>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</si>
  <si>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</si>
  <si>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</si>
  <si>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</si>
  <si>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</si>
  <si>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</si>
  <si>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</si>
  <si>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</si>
  <si>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</si>
  <si>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</si>
  <si>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</si>
  <si>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</si>
  <si>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</si>
  <si>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</si>
  <si>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</si>
  <si>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</si>
  <si>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</si>
  <si>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</si>
  <si>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</si>
  <si>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</si>
  <si>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</si>
  <si>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</si>
  <si>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</si>
  <si>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</si>
  <si>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</si>
  <si>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</si>
  <si>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</si>
  <si>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</si>
  <si>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</si>
  <si>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</si>
  <si>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</si>
  <si>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</si>
  <si>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</si>
  <si>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</si>
  <si>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</si>
  <si>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</si>
  <si>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</si>
  <si>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</si>
  <si>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</si>
  <si>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</si>
  <si>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</si>
  <si>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</si>
  <si>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</si>
  <si>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</si>
  <si>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</si>
  <si>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</si>
  <si>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</si>
  <si>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</si>
  <si>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</si>
  <si>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</si>
  <si>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</si>
  <si>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</si>
  <si>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</si>
  <si>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</si>
  <si>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</si>
  <si>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</si>
  <si>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</si>
  <si>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</si>
  <si>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</si>
  <si>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</si>
  <si>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</si>
  <si>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</si>
  <si>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</si>
  <si>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</si>
  <si>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</si>
  <si>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</si>
  <si>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</si>
  <si>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</si>
  <si>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</si>
  <si>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</si>
  <si>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</si>
  <si>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</si>
  <si>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</si>
  <si>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</si>
  <si>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</si>
  <si>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</si>
  <si>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</si>
  <si>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</si>
  <si>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</si>
  <si>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</si>
  <si>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</si>
  <si>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</si>
  <si>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</si>
  <si>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</si>
  <si>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</si>
  <si>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</si>
  <si>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</si>
  <si>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</si>
  <si>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</si>
  <si>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</si>
  <si>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</si>
  <si>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</si>
  <si>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</si>
  <si>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</si>
  <si>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</si>
  <si>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</si>
  <si>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</si>
  <si>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</si>
  <si>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</si>
  <si>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</si>
  <si>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</si>
  <si>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</si>
  <si>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</si>
  <si>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</si>
  <si>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</si>
  <si>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</si>
  <si>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</si>
  <si>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</si>
  <si>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</si>
  <si>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</si>
  <si>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</si>
  <si>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</si>
  <si>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</si>
  <si>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</si>
  <si>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</si>
  <si>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</si>
  <si>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</si>
  <si>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</si>
  <si>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</si>
  <si>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</si>
  <si>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</si>
  <si>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</si>
  <si>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</si>
  <si>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</si>
  <si>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</si>
  <si>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</si>
  <si>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</si>
  <si>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</si>
  <si>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</si>
  <si>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</si>
  <si>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</si>
  <si>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</si>
  <si>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</si>
  <si>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</si>
  <si>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</si>
  <si>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</si>
  <si>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</si>
  <si>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</si>
  <si>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</si>
  <si>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</si>
  <si>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</si>
  <si>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</si>
  <si>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</si>
  <si>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</si>
  <si>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</si>
  <si>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</si>
  <si>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</si>
  <si>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</si>
  <si>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</si>
  <si>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</si>
  <si>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</si>
  <si>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</si>
  <si>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</si>
  <si>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</si>
  <si>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</si>
  <si>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</si>
  <si>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</si>
  <si>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</si>
  <si>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</si>
  <si>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</si>
  <si>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</si>
  <si>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</si>
  <si>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</si>
  <si>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</si>
  <si>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</si>
  <si>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</si>
  <si>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</si>
  <si>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</si>
  <si>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</si>
  <si>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</si>
  <si>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</si>
  <si>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</si>
  <si>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</si>
  <si>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</si>
  <si>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</si>
  <si>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</si>
  <si>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</si>
  <si>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</si>
  <si>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</si>
  <si>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</si>
  <si>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</si>
  <si>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</si>
  <si>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</si>
  <si>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</si>
  <si>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</si>
  <si>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</si>
  <si>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</si>
  <si>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</si>
  <si>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</si>
  <si>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</si>
  <si>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</si>
  <si>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</si>
  <si>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</si>
  <si>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</si>
  <si>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</si>
  <si>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</si>
  <si>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</si>
  <si>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</si>
  <si>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</si>
  <si>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</si>
  <si>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</si>
  <si>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</si>
  <si>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</si>
  <si>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</si>
  <si>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</si>
  <si>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</si>
  <si>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</si>
  <si>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</si>
  <si>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</si>
  <si>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</si>
  <si>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</si>
  <si>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</si>
  <si>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</si>
  <si>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</si>
  <si>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</si>
  <si>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</si>
  <si>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</si>
  <si>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</si>
  <si>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</si>
  <si>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</si>
  <si>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</si>
  <si>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</si>
  <si>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</si>
  <si>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</si>
  <si>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</si>
  <si>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</si>
  <si>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</si>
  <si>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</si>
  <si>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</si>
  <si>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</si>
  <si>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</si>
  <si>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</si>
  <si>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</si>
  <si>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</si>
  <si>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</si>
  <si>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</si>
  <si>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</si>
  <si>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</si>
  <si>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</si>
  <si>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</si>
  <si>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</si>
  <si>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</si>
  <si>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</si>
  <si>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</si>
  <si>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</si>
  <si>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</si>
  <si>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</si>
  <si>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</si>
  <si>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</si>
  <si>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</si>
  <si>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</si>
  <si>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</si>
  <si>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</si>
  <si>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</si>
  <si>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</si>
  <si>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</si>
  <si>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</si>
  <si>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</si>
  <si>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</si>
  <si>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</si>
  <si>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</si>
  <si>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</si>
  <si>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</si>
  <si>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</si>
  <si>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</si>
  <si>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</si>
  <si>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</si>
  <si>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</si>
  <si>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</si>
  <si>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</si>
  <si>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</si>
  <si>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</si>
  <si>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</si>
  <si>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</si>
  <si>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</si>
  <si>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</si>
  <si>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</si>
  <si>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</si>
  <si>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</si>
  <si>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</si>
  <si>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</si>
  <si>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</si>
  <si>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</si>
  <si>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</si>
  <si>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</si>
  <si>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</si>
  <si>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</si>
  <si>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</si>
  <si>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</si>
  <si>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</si>
  <si>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</si>
  <si>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</si>
  <si>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</si>
  <si>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</si>
  <si>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</si>
  <si>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</si>
  <si>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</si>
  <si>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</si>
  <si>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</si>
  <si>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</si>
  <si>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</si>
  <si>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</si>
  <si>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</si>
  <si>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</si>
  <si>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</si>
  <si>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</si>
  <si>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</si>
  <si>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</si>
  <si>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</si>
  <si>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</si>
  <si>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</si>
  <si>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</si>
  <si>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</si>
  <si>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</si>
  <si>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</si>
  <si>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</si>
  <si>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</si>
  <si>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</si>
  <si>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</si>
  <si>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</si>
  <si>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</si>
  <si>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</si>
  <si>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</si>
  <si>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</si>
  <si>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</si>
  <si>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</si>
  <si>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</si>
  <si>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</si>
  <si>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</si>
  <si>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</si>
  <si>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</si>
  <si>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</si>
  <si>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</si>
  <si>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</si>
  <si>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</si>
  <si>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</si>
  <si>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</si>
  <si>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</si>
  <si>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</si>
  <si>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</si>
  <si>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</si>
  <si>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</si>
  <si>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</si>
  <si>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</si>
  <si>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</si>
  <si>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</si>
  <si>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</si>
  <si>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</si>
  <si>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</si>
  <si>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</si>
  <si>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</si>
  <si>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</si>
  <si>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</si>
  <si>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</si>
  <si>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</si>
  <si>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</si>
  <si>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</si>
  <si>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</si>
  <si>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</si>
  <si>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</si>
  <si>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</si>
  <si>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</si>
  <si>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</si>
  <si>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</si>
  <si>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</si>
  <si>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</si>
  <si>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</si>
  <si>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</si>
  <si>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</si>
  <si>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</si>
  <si>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</si>
  <si>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</si>
  <si>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</si>
  <si>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</si>
  <si>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</si>
  <si>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</si>
  <si>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</si>
  <si>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</si>
  <si>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</si>
  <si>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</si>
  <si>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</si>
  <si>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</si>
  <si>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</si>
  <si>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</si>
  <si>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</si>
  <si>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</si>
  <si>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</si>
  <si>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</si>
  <si>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</si>
  <si>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</si>
  <si>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</si>
  <si>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</si>
  <si>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</si>
  <si>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</si>
  <si>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</si>
  <si>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</si>
  <si>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</si>
  <si>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</si>
  <si>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</si>
  <si>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</si>
  <si>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</si>
  <si>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</si>
  <si>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</si>
  <si>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</si>
  <si>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</si>
  <si>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</si>
  <si>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</si>
  <si>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</si>
  <si>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</si>
  <si>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</si>
  <si>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</si>
  <si>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</si>
  <si>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</si>
  <si>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</si>
  <si>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</si>
  <si>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</si>
  <si>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</si>
  <si>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</si>
  <si>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</si>
  <si>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</si>
  <si>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</si>
  <si>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</si>
  <si>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</si>
  <si>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</si>
  <si>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</si>
  <si>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</si>
  <si>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</si>
  <si>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</si>
  <si>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</si>
  <si>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</si>
  <si>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</si>
  <si>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</si>
  <si>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</si>
  <si>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</si>
  <si>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</si>
  <si>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</si>
  <si>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</si>
  <si>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</si>
  <si>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</si>
  <si>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</si>
  <si>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</si>
  <si>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</si>
  <si>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</si>
  <si>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</si>
  <si>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</si>
  <si>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</si>
  <si>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</si>
  <si>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</si>
  <si>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</si>
  <si>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</si>
  <si>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</si>
  <si>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</si>
  <si>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</si>
  <si>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</si>
  <si>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</si>
  <si>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</si>
  <si>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</si>
  <si>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</si>
  <si>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</si>
  <si>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</si>
  <si>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</si>
  <si>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</si>
  <si>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</si>
  <si>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</si>
  <si>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</si>
  <si>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</si>
  <si>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</si>
  <si>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</si>
  <si>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</si>
  <si>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</si>
  <si>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</si>
  <si>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</si>
  <si>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</si>
  <si>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</si>
  <si>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</si>
  <si>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</si>
  <si>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</si>
  <si>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</si>
  <si>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</si>
  <si>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</si>
  <si>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</si>
  <si>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</si>
  <si>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</si>
  <si>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</si>
  <si>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</si>
  <si>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</si>
  <si>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</si>
  <si>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</si>
  <si>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</si>
  <si>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</si>
  <si>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</si>
  <si>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</si>
  <si>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</si>
  <si>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</si>
  <si>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</si>
  <si>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</si>
  <si>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</si>
  <si>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</si>
  <si>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</si>
  <si>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</si>
  <si>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</si>
  <si>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</si>
  <si>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</si>
  <si>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</si>
  <si>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</si>
  <si>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</si>
  <si>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</si>
  <si>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</si>
  <si>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</si>
  <si>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</si>
  <si>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</si>
  <si>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</si>
  <si>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</si>
  <si>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</si>
  <si>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</si>
  <si>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</si>
  <si>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</si>
  <si>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</si>
  <si>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</si>
  <si>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</si>
  <si>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</si>
  <si>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</si>
  <si>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</si>
  <si>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</si>
  <si>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</si>
  <si>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</si>
  <si>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</si>
  <si>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</si>
  <si>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</si>
  <si>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</si>
  <si>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</si>
  <si>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</si>
  <si>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</si>
  <si>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</si>
  <si>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</si>
  <si>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</si>
  <si>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</si>
  <si>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</si>
  <si>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</si>
  <si>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</si>
  <si>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</si>
  <si>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</si>
  <si>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</si>
  <si>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</si>
  <si>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</si>
  <si>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</si>
  <si>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</si>
  <si>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</si>
  <si>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</si>
  <si>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</si>
  <si>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</si>
  <si>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</si>
  <si>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</si>
  <si>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</si>
  <si>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</si>
  <si>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</si>
  <si>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</si>
  <si>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</si>
  <si>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</si>
  <si>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</si>
  <si>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</si>
  <si>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</si>
  <si>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</si>
  <si>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</si>
  <si>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</si>
  <si>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</si>
  <si>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</si>
  <si>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</si>
  <si>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</si>
  <si>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</si>
  <si>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</si>
  <si>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</si>
  <si>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</si>
  <si>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</si>
  <si>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</si>
  <si>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</si>
  <si>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</si>
  <si>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</si>
  <si>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</si>
  <si>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</si>
  <si>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</si>
  <si>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</si>
  <si>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</si>
  <si>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</si>
  <si>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</si>
  <si>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</si>
  <si>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</si>
  <si>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</si>
  <si>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</si>
  <si>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</si>
  <si>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</si>
  <si>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</si>
  <si>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</si>
  <si>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</si>
  <si>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</si>
  <si>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</si>
  <si>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</si>
  <si>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</si>
  <si>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</si>
  <si>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</si>
  <si>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</si>
  <si>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</si>
  <si>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</si>
  <si>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</si>
  <si>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</si>
  <si>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</si>
  <si>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</si>
  <si>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</si>
  <si>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</si>
  <si>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</si>
  <si>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</si>
  <si>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</si>
  <si>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</si>
  <si>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</si>
  <si>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</si>
  <si>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</si>
  <si>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</si>
  <si>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</si>
  <si>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</si>
  <si>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</si>
  <si>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</si>
  <si>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</si>
  <si>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</si>
  <si>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</si>
  <si>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</si>
  <si>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</si>
  <si>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</si>
  <si>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</si>
  <si>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</si>
  <si>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</si>
  <si>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</si>
  <si>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</si>
  <si>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</si>
  <si>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</si>
  <si>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</si>
  <si>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</si>
  <si>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</si>
  <si>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</si>
  <si>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</si>
  <si>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</si>
  <si>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</si>
  <si>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</si>
  <si>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</si>
  <si>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</si>
  <si>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</si>
  <si>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</si>
  <si>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</si>
  <si>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</si>
  <si>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</si>
  <si>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</si>
  <si>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</si>
  <si>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</si>
  <si>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</si>
  <si>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</si>
  <si>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</si>
  <si>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</si>
  <si>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</si>
  <si>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</si>
  <si>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</si>
  <si>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</si>
  <si>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</si>
  <si>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</si>
  <si>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</si>
  <si>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</si>
  <si>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</si>
  <si>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</si>
  <si>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</si>
  <si>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</si>
  <si>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</si>
  <si>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</si>
  <si>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</si>
  <si>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</si>
  <si>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</si>
  <si>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</si>
  <si>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</si>
  <si>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</si>
  <si>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</si>
  <si>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</si>
  <si>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</si>
  <si>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</si>
  <si>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</si>
  <si>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</si>
  <si>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</si>
  <si>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</si>
  <si>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</si>
  <si>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</si>
  <si>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</si>
  <si>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</si>
  <si>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</si>
  <si>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</si>
  <si>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</si>
  <si>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</si>
  <si>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</si>
  <si>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</si>
  <si>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</si>
  <si>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</si>
  <si>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</si>
  <si>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</si>
  <si>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</si>
  <si>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</si>
  <si>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</si>
  <si>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</si>
  <si>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</si>
  <si>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</si>
  <si>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</si>
  <si>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</si>
  <si>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</si>
  <si>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</si>
  <si>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</si>
  <si>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</si>
  <si>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</si>
  <si>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</si>
  <si>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</si>
  <si>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</si>
  <si>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</si>
  <si>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</si>
  <si>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</si>
  <si>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</si>
  <si>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</si>
  <si>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</si>
  <si>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</si>
  <si>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</si>
  <si>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</si>
  <si>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</si>
  <si>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</si>
  <si>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</si>
  <si>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</si>
  <si>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</si>
  <si>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</si>
  <si>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</si>
  <si>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</si>
  <si>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</si>
  <si>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</si>
  <si>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</si>
  <si>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</si>
  <si>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</si>
  <si>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</si>
  <si>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</si>
  <si>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</si>
  <si>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</si>
  <si>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</si>
  <si>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</si>
  <si>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</si>
  <si>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</si>
  <si>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</si>
  <si>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</si>
  <si>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</si>
  <si>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</si>
  <si>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</si>
  <si>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</si>
  <si>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</si>
  <si>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</si>
  <si>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</si>
  <si>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</si>
  <si>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</si>
  <si>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</si>
  <si>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</si>
  <si>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</si>
  <si>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</si>
  <si>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</si>
  <si>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</si>
  <si>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</si>
  <si>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</si>
  <si>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</si>
  <si>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</si>
  <si>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</si>
  <si>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</si>
  <si>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</si>
  <si>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</si>
  <si>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</si>
  <si>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</si>
  <si>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</si>
  <si>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</si>
  <si>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</si>
  <si>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</si>
  <si>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</si>
  <si>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</si>
  <si>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</si>
  <si>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</si>
  <si>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</si>
  <si>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</si>
  <si>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</si>
  <si>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</si>
  <si>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</si>
  <si>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</si>
  <si>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</si>
  <si>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</si>
  <si>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</si>
  <si>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</si>
  <si>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</si>
  <si>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</si>
  <si>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</si>
  <si>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</si>
  <si>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</si>
  <si>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</si>
  <si>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</si>
  <si>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</si>
  <si>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</si>
  <si>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</si>
  <si>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</si>
  <si>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</si>
  <si>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</si>
  <si>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</si>
  <si>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</si>
  <si>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</si>
  <si>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</si>
  <si>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</si>
  <si>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</si>
  <si>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</si>
  <si>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</si>
  <si>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</si>
  <si>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</si>
  <si>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</si>
  <si>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</si>
  <si>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</si>
  <si>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</si>
  <si>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</si>
  <si>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</si>
  <si>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</si>
  <si>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</si>
  <si>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</si>
  <si>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</si>
  <si>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</si>
  <si>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</si>
  <si>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</si>
  <si>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</si>
  <si>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</si>
  <si>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</si>
  <si>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</si>
  <si>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</si>
  <si>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</si>
  <si>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</si>
  <si>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</si>
  <si>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</si>
  <si>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</si>
  <si>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</si>
  <si>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</si>
  <si>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</si>
  <si>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</si>
  <si>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</si>
  <si>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</si>
  <si>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</si>
  <si>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</si>
  <si>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</si>
  <si>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</si>
  <si>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</si>
  <si>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</si>
  <si>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</si>
  <si>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</si>
  <si>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</si>
  <si>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</si>
  <si>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</si>
  <si>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</si>
  <si>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</si>
  <si>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</si>
  <si>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</si>
  <si>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</si>
  <si>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</si>
  <si>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</si>
  <si>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</si>
  <si>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</si>
  <si>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</si>
  <si>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</si>
  <si>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</si>
  <si>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</si>
  <si>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</si>
  <si>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</si>
  <si>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</si>
  <si>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</si>
  <si>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</si>
  <si>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</si>
  <si>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</si>
  <si>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</si>
  <si>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</si>
  <si>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</si>
  <si>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</si>
  <si>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</si>
  <si>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</si>
  <si>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</si>
  <si>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</si>
  <si>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</si>
  <si>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</si>
  <si>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</si>
  <si>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</si>
  <si>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</si>
  <si>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</si>
  <si>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</si>
  <si>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</si>
  <si>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</si>
  <si>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</si>
  <si>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</si>
  <si>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</si>
  <si>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</si>
  <si>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</si>
  <si>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</si>
  <si>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</si>
  <si>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</si>
  <si>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</si>
  <si>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</si>
  <si>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</si>
  <si>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</si>
  <si>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</si>
  <si>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</si>
  <si>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</si>
  <si>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</si>
  <si>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</si>
  <si>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</si>
  <si>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</si>
  <si>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</si>
  <si>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</si>
  <si>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</si>
  <si>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</si>
  <si>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</si>
  <si>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</si>
  <si>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</si>
  <si>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</si>
  <si>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</si>
  <si>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</si>
  <si>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</si>
  <si>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</si>
  <si>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</si>
  <si>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</si>
  <si>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</si>
  <si>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</si>
  <si>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</si>
  <si>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</si>
  <si>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</si>
  <si>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</si>
  <si>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</si>
  <si>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</si>
  <si>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</si>
  <si>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</si>
  <si>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</si>
  <si>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</si>
  <si>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</si>
  <si>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</si>
  <si>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</si>
  <si>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</si>
  <si>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</si>
  <si>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</si>
  <si>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</si>
  <si>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</si>
  <si>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</si>
  <si>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</si>
  <si>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</si>
  <si>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</si>
  <si>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</si>
  <si>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</si>
  <si>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</si>
  <si>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</si>
  <si>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</si>
  <si>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</si>
  <si>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</si>
  <si>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</si>
  <si>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</si>
  <si>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</si>
  <si>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</si>
  <si>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</si>
  <si>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</si>
  <si>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</si>
  <si>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</si>
  <si>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</si>
  <si>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</si>
  <si>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</si>
  <si>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</si>
  <si>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</si>
  <si>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</si>
  <si>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</si>
  <si>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</si>
  <si>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</si>
  <si>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</si>
  <si>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</si>
  <si>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</si>
  <si>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</si>
  <si>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</si>
  <si>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</si>
  <si>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</si>
  <si>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</si>
  <si>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</si>
  <si>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</si>
  <si>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</si>
  <si>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</si>
  <si>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</si>
  <si>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</si>
  <si>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</si>
  <si>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</si>
  <si>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</si>
  <si>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</si>
  <si>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</si>
  <si>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</si>
  <si>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</si>
  <si>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</si>
  <si>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</si>
  <si>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</si>
  <si>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</si>
  <si>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</si>
  <si>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</si>
  <si>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</si>
  <si>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</si>
  <si>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</si>
  <si>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</si>
  <si>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</si>
  <si>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</si>
  <si>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</si>
  <si>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</si>
  <si>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</si>
  <si>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</si>
  <si>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</si>
  <si>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</si>
  <si>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</si>
  <si>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</si>
  <si>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</si>
  <si>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</si>
  <si>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</si>
  <si>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</si>
  <si>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</si>
  <si>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</si>
  <si>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</si>
  <si>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</si>
  <si>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</si>
  <si>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</si>
  <si>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</si>
  <si>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</si>
  <si>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</si>
  <si>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</si>
  <si>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</si>
  <si>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</si>
  <si>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</si>
  <si>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</si>
  <si>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</si>
  <si>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</si>
  <si>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</si>
  <si>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</si>
  <si>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</si>
  <si>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</si>
  <si>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</si>
  <si>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</si>
  <si>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</si>
  <si>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</si>
  <si>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</si>
  <si>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</si>
  <si>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</si>
  <si>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</si>
  <si>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</si>
  <si>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</si>
  <si>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</si>
  <si>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</si>
  <si>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</si>
  <si>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</si>
  <si>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</si>
  <si>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</si>
  <si>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</si>
  <si>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</si>
  <si>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</si>
  <si>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</si>
  <si>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</si>
  <si>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</si>
  <si>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</si>
  <si>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</si>
  <si>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</si>
  <si>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</si>
  <si>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</si>
  <si>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</si>
  <si>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</si>
  <si>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</si>
  <si>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</si>
  <si>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</si>
  <si>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</si>
  <si>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</si>
  <si>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</si>
  <si>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</si>
  <si>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</si>
  <si>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</si>
  <si>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</si>
  <si>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</si>
  <si>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</si>
  <si>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</si>
  <si>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</si>
  <si>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</si>
  <si>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</si>
  <si>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</si>
  <si>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</si>
  <si>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</si>
  <si>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</si>
  <si>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</si>
  <si>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</si>
  <si>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</si>
  <si>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</si>
  <si>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</si>
  <si>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</si>
  <si>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</si>
  <si>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</si>
  <si>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</si>
  <si>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</si>
  <si>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</si>
  <si>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</si>
  <si>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</si>
  <si>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</si>
  <si>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</si>
  <si>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</si>
  <si>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</si>
  <si>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</si>
  <si>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</si>
  <si>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</si>
  <si>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</si>
  <si>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</si>
  <si>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</si>
  <si>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</si>
  <si>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</si>
  <si>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</si>
  <si>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</si>
  <si>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</si>
  <si>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</si>
  <si>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</si>
  <si>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</si>
  <si>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</si>
  <si>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</si>
  <si>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</si>
  <si>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</si>
  <si>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</si>
  <si>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</si>
  <si>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</si>
  <si>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</si>
  <si>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</si>
  <si>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</si>
  <si>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</si>
  <si>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</si>
  <si>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</si>
  <si>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</si>
  <si>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</si>
  <si>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</si>
  <si>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</si>
  <si>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</si>
  <si>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</si>
  <si>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</si>
  <si>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</si>
  <si>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</si>
  <si>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</si>
  <si>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</si>
  <si>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</si>
  <si>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</si>
  <si>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</si>
  <si>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</si>
  <si>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</si>
  <si>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</si>
  <si>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</si>
  <si>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</si>
  <si>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</si>
  <si>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</si>
  <si>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</si>
  <si>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</si>
  <si>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</si>
  <si>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</si>
  <si>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</si>
  <si>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</si>
  <si>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</si>
  <si>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</si>
  <si>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</si>
  <si>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</si>
  <si>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</si>
  <si>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</si>
  <si>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</si>
  <si>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</si>
  <si>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</si>
  <si>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</si>
  <si>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</si>
  <si>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</si>
  <si>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</si>
  <si>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</si>
  <si>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</si>
  <si>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</si>
  <si>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</si>
  <si>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</si>
  <si>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</si>
  <si>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</si>
  <si>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</si>
  <si>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</si>
  <si>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</si>
  <si>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</si>
  <si>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</si>
  <si>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</si>
  <si>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</si>
  <si>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</si>
  <si>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</si>
  <si>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</si>
  <si>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</si>
  <si>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</si>
  <si>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</si>
  <si>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</si>
  <si>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</si>
  <si>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</si>
  <si>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</si>
  <si>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</si>
  <si>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</si>
  <si>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</si>
  <si>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</si>
  <si>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</si>
  <si>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</si>
  <si>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</si>
  <si>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</si>
  <si>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</si>
  <si>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</si>
  <si>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</si>
  <si>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</si>
  <si>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</si>
  <si>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</si>
  <si>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</si>
  <si>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</si>
  <si>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</si>
  <si>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</si>
  <si>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</si>
  <si>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</si>
  <si>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</si>
  <si>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</si>
  <si>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</si>
  <si>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</si>
  <si>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</si>
  <si>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</si>
  <si>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</si>
  <si>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</si>
  <si>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</si>
  <si>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</si>
  <si>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</si>
  <si>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</si>
  <si>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</si>
  <si>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</si>
  <si>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</si>
  <si>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</si>
  <si>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</si>
  <si>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</si>
  <si>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</si>
  <si>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</si>
  <si>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</si>
  <si>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</si>
  <si>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</si>
  <si>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</si>
  <si>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</si>
  <si>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</si>
  <si>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</si>
  <si>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</si>
  <si>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</si>
  <si>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</si>
  <si>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</si>
  <si>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</si>
  <si>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</si>
  <si>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</si>
  <si>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</si>
  <si>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</si>
  <si>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</si>
  <si>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</si>
  <si>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</si>
  <si>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</si>
  <si>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</si>
  <si>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</si>
  <si>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</si>
  <si>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</si>
  <si>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</si>
  <si>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</si>
  <si>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</si>
  <si>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</si>
  <si>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</si>
  <si>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</si>
  <si>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</si>
  <si>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</si>
  <si>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</si>
  <si>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</si>
  <si>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</si>
  <si>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</si>
  <si>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</si>
  <si>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</si>
  <si>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</si>
  <si>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</si>
  <si>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</si>
  <si>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</si>
  <si>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</si>
  <si>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</si>
  <si>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</si>
  <si>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</si>
  <si>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</si>
  <si>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</si>
  <si>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</si>
  <si>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</si>
  <si>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</si>
  <si>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</si>
  <si>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</si>
  <si>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</si>
  <si>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</si>
  <si>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</si>
  <si>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</si>
  <si>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</si>
  <si>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</si>
  <si>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</si>
  <si>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</si>
  <si>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</si>
  <si>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</si>
  <si>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</si>
  <si>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</si>
  <si>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</si>
  <si>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</si>
  <si>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</si>
  <si>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</si>
  <si>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</si>
  <si>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</si>
  <si>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</si>
  <si>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</si>
  <si>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</si>
  <si>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</si>
  <si>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</si>
  <si>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</si>
  <si>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</si>
  <si>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</si>
  <si>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</si>
  <si>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</si>
  <si>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</si>
  <si>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</si>
  <si>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</si>
  <si>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</si>
  <si>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</si>
  <si>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</si>
  <si>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</si>
  <si>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</si>
  <si>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</si>
  <si>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</si>
  <si>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</si>
  <si>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</si>
  <si>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</si>
  <si>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</si>
  <si>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</si>
  <si>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</si>
  <si>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</si>
  <si>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</si>
  <si>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</si>
  <si>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</si>
  <si>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</si>
  <si>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</si>
  <si>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</si>
  <si>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</si>
  <si>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</si>
  <si>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</si>
  <si>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</si>
  <si>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</si>
  <si>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</si>
  <si>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</si>
  <si>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</si>
  <si>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</si>
  <si>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</si>
  <si>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</si>
  <si>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</si>
  <si>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</si>
  <si>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</si>
  <si>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</si>
  <si>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</si>
  <si>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</si>
  <si>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</si>
  <si>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</si>
  <si>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</si>
  <si>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</si>
  <si>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</si>
  <si>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</si>
  <si>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</si>
  <si>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</si>
  <si>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</si>
  <si>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</si>
  <si>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</si>
  <si>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</si>
  <si>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</si>
  <si>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</si>
  <si>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</si>
  <si>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</si>
  <si>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</si>
  <si>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</si>
  <si>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</si>
  <si>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</si>
  <si>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</si>
  <si>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</si>
  <si>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</si>
  <si>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</si>
  <si>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</si>
  <si>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</si>
  <si>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</si>
  <si>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</si>
  <si>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</si>
  <si>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</si>
  <si>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</si>
  <si>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</si>
  <si>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</si>
  <si>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</si>
  <si>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</si>
  <si>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</si>
  <si>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</si>
  <si>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</si>
  <si>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</si>
  <si>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</si>
  <si>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</si>
  <si>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</si>
  <si>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</si>
  <si>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</si>
  <si>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</si>
  <si>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</si>
  <si>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</si>
  <si>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</si>
  <si>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</si>
  <si>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</si>
  <si>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</si>
  <si>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</si>
  <si>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</si>
  <si>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</si>
  <si>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</si>
  <si>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</si>
  <si>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</si>
  <si>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</si>
  <si>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</si>
  <si>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</si>
  <si>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</si>
  <si>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</si>
  <si>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</si>
  <si>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</si>
  <si>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</si>
  <si>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</si>
  <si>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</si>
  <si>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</si>
  <si>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</si>
  <si>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</si>
  <si>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</si>
  <si>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</si>
  <si>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</si>
  <si>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</si>
  <si>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</si>
  <si>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</si>
  <si>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</si>
  <si>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</si>
  <si>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</si>
  <si>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</si>
  <si>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</si>
  <si>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</si>
  <si>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</si>
  <si>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</si>
  <si>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</si>
  <si>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</si>
  <si>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</si>
  <si>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</si>
  <si>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</si>
  <si>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</si>
  <si>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</si>
  <si>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</si>
  <si>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</si>
  <si>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</si>
  <si>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</si>
  <si>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</si>
  <si>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</si>
  <si>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</si>
  <si>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</si>
  <si>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</si>
  <si>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</si>
  <si>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</si>
  <si>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</si>
  <si>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</si>
  <si>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</si>
  <si>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</si>
  <si>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</si>
  <si>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</si>
  <si>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</si>
  <si>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</si>
  <si>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</si>
  <si>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</si>
  <si>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</si>
  <si>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</si>
  <si>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</si>
  <si>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</si>
  <si>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</si>
  <si>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</si>
  <si>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</si>
  <si>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</si>
  <si>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</si>
  <si>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</si>
  <si>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</si>
  <si>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</si>
  <si>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</si>
  <si>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</si>
  <si>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</si>
  <si>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</si>
  <si>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</si>
  <si>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</si>
  <si>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</si>
  <si>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</si>
  <si>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</si>
  <si>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</si>
  <si>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</si>
  <si>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</si>
  <si>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</si>
  <si>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</si>
  <si>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</si>
  <si>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</si>
  <si>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</si>
  <si>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</si>
  <si>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</si>
  <si>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</si>
  <si>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</si>
  <si>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</si>
  <si>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</si>
  <si>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</si>
  <si>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</si>
  <si>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</si>
  <si>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</si>
  <si>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</si>
  <si>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</si>
  <si>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</si>
  <si>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</si>
  <si>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</si>
  <si>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</si>
  <si>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</si>
  <si>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</si>
  <si>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</si>
  <si>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</si>
  <si>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</si>
  <si>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</si>
  <si>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</si>
  <si>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</si>
  <si>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</si>
  <si>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</si>
  <si>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</si>
  <si>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</si>
  <si>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</si>
  <si>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</si>
  <si>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</si>
  <si>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</si>
  <si>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</si>
  <si>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</si>
  <si>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</si>
  <si>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</si>
  <si>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</si>
  <si>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</si>
  <si>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</si>
  <si>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</si>
  <si>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</si>
  <si>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</si>
  <si>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</si>
  <si>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</si>
  <si>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</si>
  <si>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</si>
  <si>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</si>
  <si>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</si>
  <si>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</si>
  <si>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</si>
  <si>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</si>
  <si>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</si>
  <si>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</si>
  <si>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</si>
  <si>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</si>
  <si>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</si>
  <si>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</si>
  <si>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</si>
  <si>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</si>
  <si>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</si>
  <si>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</si>
  <si>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</si>
  <si>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</si>
  <si>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</si>
  <si>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</si>
  <si>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</si>
  <si>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</si>
  <si>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</si>
  <si>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</si>
  <si>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</si>
  <si>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</si>
  <si>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</si>
  <si>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</si>
  <si>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</si>
  <si>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</si>
  <si>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</si>
  <si>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</si>
  <si>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</si>
  <si>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</si>
  <si>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</si>
  <si>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</si>
  <si>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</si>
  <si>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</si>
  <si>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</si>
  <si>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</si>
  <si>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</si>
  <si>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</si>
  <si>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</si>
  <si>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</si>
  <si>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</si>
  <si>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</si>
  <si>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</si>
  <si>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</si>
  <si>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</si>
  <si>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</si>
  <si>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</si>
  <si>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</si>
  <si>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</si>
  <si>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</si>
  <si>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</si>
  <si>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</si>
  <si>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</si>
  <si>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</si>
  <si>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</si>
  <si>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</si>
  <si>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</si>
  <si>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</si>
  <si>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</si>
  <si>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</si>
  <si>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</si>
  <si>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</si>
  <si>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</si>
  <si>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</si>
  <si>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</si>
  <si>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</si>
  <si>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</si>
  <si>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</si>
  <si>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</si>
  <si>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</si>
  <si>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</si>
  <si>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</si>
  <si>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</si>
  <si>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</si>
  <si>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</si>
  <si>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</si>
  <si>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</si>
  <si>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</si>
  <si>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</si>
  <si>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</si>
  <si>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</si>
  <si>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</si>
  <si>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</si>
  <si>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</si>
  <si>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</si>
  <si>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</si>
  <si>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</si>
  <si>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</si>
  <si>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</si>
  <si>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</si>
  <si>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</si>
  <si>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</si>
  <si>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</si>
  <si>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</si>
  <si>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</si>
  <si>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</si>
  <si>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</si>
  <si>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</si>
  <si>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</si>
  <si>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</si>
  <si>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</si>
  <si>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</si>
  <si>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</si>
  <si>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</si>
  <si>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</si>
  <si>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</si>
  <si>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</si>
  <si>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</si>
  <si>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</si>
  <si>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</si>
  <si>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</si>
  <si>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</si>
  <si>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</si>
  <si>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</si>
  <si>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</si>
  <si>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</si>
  <si>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</si>
  <si>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</si>
  <si>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</si>
  <si>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</si>
  <si>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</si>
  <si>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</si>
  <si>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</si>
  <si>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</si>
  <si>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</si>
  <si>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</si>
  <si>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</si>
  <si>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</si>
  <si>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</si>
  <si>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</si>
  <si>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</si>
  <si>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</si>
  <si>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</si>
  <si>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</si>
  <si>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</si>
  <si>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</si>
  <si>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</si>
  <si>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</si>
  <si>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</si>
  <si>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</si>
  <si>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</si>
  <si>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</si>
  <si>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</si>
  <si>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</si>
  <si>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</si>
  <si>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</si>
  <si>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</si>
  <si>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</si>
  <si>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</si>
  <si>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</si>
  <si>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</si>
  <si>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</si>
  <si>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</si>
  <si>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</si>
  <si>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</si>
  <si>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</si>
  <si>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</si>
  <si>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</si>
  <si>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</si>
  <si>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</si>
  <si>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</si>
  <si>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</si>
  <si>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</si>
  <si>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</si>
  <si>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</si>
  <si>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</si>
  <si>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</si>
  <si>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</si>
  <si>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</si>
  <si>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</si>
  <si>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</si>
  <si>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</si>
  <si>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</si>
  <si>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</si>
  <si>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</si>
  <si>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</si>
  <si>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</si>
  <si>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</si>
  <si>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</si>
  <si>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</si>
  <si>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</si>
  <si>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</si>
  <si>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</si>
  <si>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</si>
  <si>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</si>
  <si>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</si>
  <si>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</si>
  <si>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</si>
  <si>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</si>
  <si>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</si>
  <si>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</si>
  <si>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</si>
  <si>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</si>
  <si>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</si>
  <si>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</si>
  <si>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</si>
  <si>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</si>
  <si>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</si>
  <si>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</si>
  <si>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</si>
  <si>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</si>
  <si>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</si>
  <si>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</si>
  <si>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</si>
  <si>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</si>
  <si>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</si>
  <si>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</si>
  <si>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</si>
  <si>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</si>
  <si>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</si>
  <si>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</si>
  <si>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</si>
  <si>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</si>
  <si>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</si>
  <si>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</si>
  <si>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</si>
  <si>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</si>
  <si>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</si>
  <si>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</si>
  <si>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</si>
  <si>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</si>
  <si>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</si>
  <si>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</si>
  <si>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</si>
  <si>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</si>
  <si>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</si>
  <si>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</si>
  <si>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</si>
  <si>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</si>
  <si>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</si>
  <si>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</si>
  <si>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</si>
  <si>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</si>
  <si>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</si>
  <si>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</si>
  <si>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</si>
  <si>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</si>
  <si>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</si>
  <si>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</si>
  <si>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</si>
  <si>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</si>
  <si>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</si>
  <si>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</si>
  <si>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</si>
  <si>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</si>
  <si>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</si>
  <si>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</si>
  <si>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</si>
  <si>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</si>
  <si>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</si>
  <si>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</si>
  <si>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</si>
  <si>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</si>
  <si>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</si>
  <si>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</si>
  <si>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</si>
  <si>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</si>
  <si>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</si>
  <si>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</si>
  <si>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</si>
  <si>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</si>
  <si>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</si>
  <si>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</si>
  <si>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</si>
  <si>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</si>
  <si>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</si>
  <si>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</si>
  <si>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</si>
  <si>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</si>
  <si>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</si>
  <si>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</si>
  <si>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</si>
  <si>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</si>
  <si>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</si>
  <si>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</si>
  <si>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</si>
  <si>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</si>
  <si>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</si>
  <si>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</si>
  <si>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</si>
  <si>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</si>
  <si>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</si>
  <si>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</si>
  <si>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</si>
  <si>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</si>
  <si>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</si>
  <si>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</si>
  <si>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</si>
  <si>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</si>
  <si>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</si>
  <si>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</si>
  <si>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</si>
  <si>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</si>
  <si>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</si>
  <si>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</si>
  <si>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</si>
  <si>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</si>
  <si>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</si>
  <si>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</si>
  <si>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</si>
  <si>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</si>
  <si>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</si>
  <si>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</si>
  <si>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</si>
  <si>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</si>
  <si>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</si>
  <si>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</si>
  <si>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</si>
  <si>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</si>
  <si>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</si>
  <si>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</si>
  <si>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</si>
  <si>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</si>
  <si>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</si>
  <si>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</si>
  <si>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</si>
  <si>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</si>
  <si>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</si>
  <si>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</si>
  <si>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</si>
  <si>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</si>
  <si>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</si>
  <si>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</si>
  <si>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</si>
  <si>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</si>
  <si>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</si>
  <si>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</si>
  <si>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</si>
  <si>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</si>
  <si>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</si>
  <si>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</si>
  <si>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</si>
  <si>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</si>
  <si>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</si>
  <si>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</si>
  <si>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</si>
  <si>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</si>
  <si>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</si>
  <si>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</si>
  <si>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</si>
  <si>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</si>
  <si>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</si>
  <si>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</si>
  <si>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</si>
  <si>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</si>
  <si>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</si>
  <si>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</si>
  <si>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</si>
  <si>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</si>
  <si>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</si>
  <si>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</si>
  <si>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</si>
  <si>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</si>
  <si>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</si>
  <si>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</si>
  <si>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</si>
  <si>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</si>
  <si>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</si>
  <si>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</si>
  <si>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</si>
  <si>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</si>
  <si>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</si>
  <si>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</si>
  <si>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</si>
  <si>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</si>
  <si>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</si>
  <si>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</si>
  <si>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</si>
  <si>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</si>
  <si>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</si>
  <si>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</si>
  <si>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</si>
  <si>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</si>
  <si>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</si>
  <si>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</si>
  <si>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</si>
  <si>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</si>
  <si>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</si>
  <si>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</si>
  <si>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</si>
  <si>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</si>
  <si>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</si>
  <si>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</si>
  <si>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</si>
  <si>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</si>
  <si>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</si>
  <si>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</si>
  <si>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</si>
  <si>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</si>
  <si>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</si>
  <si>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</si>
  <si>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</si>
  <si>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</si>
  <si>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</si>
  <si>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</si>
  <si>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</si>
  <si>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</si>
  <si>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</si>
  <si>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</si>
  <si>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</si>
  <si>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</si>
  <si>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</si>
  <si>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</si>
  <si>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</si>
  <si>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</si>
  <si>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</si>
  <si>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</si>
  <si>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</si>
  <si>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</si>
  <si>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</si>
  <si>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</si>
  <si>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</si>
  <si>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</si>
  <si>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</si>
  <si>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</si>
  <si>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</si>
  <si>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</si>
  <si>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</si>
  <si>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</si>
  <si>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</si>
  <si>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</si>
  <si>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</si>
  <si>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</si>
  <si>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</si>
  <si>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</si>
  <si>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</si>
  <si>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</si>
  <si>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</si>
  <si>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</si>
  <si>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</si>
  <si>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</si>
  <si>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</si>
  <si>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</si>
  <si>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</si>
  <si>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</si>
  <si>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</si>
  <si>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</si>
  <si>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</si>
  <si>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</si>
  <si>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</si>
  <si>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</si>
  <si>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</si>
  <si>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</si>
  <si>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</si>
  <si>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</si>
  <si>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</si>
  <si>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</si>
  <si>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</si>
  <si>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</si>
  <si>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</si>
  <si>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</si>
  <si>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</si>
  <si>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</si>
  <si>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</si>
  <si>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</si>
  <si>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</si>
  <si>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</si>
  <si>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</si>
  <si>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</si>
  <si>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</si>
  <si>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</si>
  <si>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</si>
  <si>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</si>
  <si>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</si>
  <si>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</si>
  <si>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</si>
  <si>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</si>
  <si>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</si>
  <si>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</si>
  <si>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</si>
  <si>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</si>
  <si>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</si>
  <si>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</si>
  <si>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</si>
  <si>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</si>
  <si>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</si>
  <si>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</si>
  <si>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</si>
  <si>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</si>
  <si>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</si>
  <si>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</si>
  <si>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</si>
  <si>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</si>
  <si>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</si>
  <si>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</si>
  <si>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</si>
  <si>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</si>
  <si>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</si>
  <si>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</si>
  <si>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</si>
  <si>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</si>
  <si>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</si>
  <si>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</si>
  <si>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</si>
  <si>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</si>
  <si>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</si>
  <si>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</si>
  <si>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</si>
  <si>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</si>
  <si>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</si>
  <si>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</si>
  <si>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</si>
  <si>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</si>
  <si>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</si>
  <si>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</si>
  <si>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</si>
  <si>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</si>
  <si>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</si>
  <si>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</si>
  <si>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</si>
  <si>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</si>
  <si>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</si>
  <si>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</si>
  <si>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</si>
  <si>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</si>
  <si>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</si>
  <si>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</si>
  <si>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</si>
  <si>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</si>
  <si>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</si>
  <si>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</si>
  <si>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</si>
  <si>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</si>
  <si>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</si>
  <si>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</si>
  <si>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</si>
  <si>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</si>
  <si>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</si>
  <si>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</si>
  <si>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</si>
  <si>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</si>
  <si>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</si>
  <si>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</si>
  <si>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</si>
  <si>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</si>
  <si>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</si>
  <si>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</si>
  <si>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</si>
  <si>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</si>
  <si>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</si>
  <si>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</si>
  <si>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</si>
  <si>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</si>
  <si>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</si>
  <si>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</si>
  <si>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</si>
  <si>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</si>
  <si>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</si>
  <si>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</si>
  <si>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</si>
  <si>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</si>
  <si>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</si>
  <si>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</si>
  <si>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</si>
  <si>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</si>
  <si>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</si>
  <si>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</si>
  <si>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</si>
  <si>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</si>
  <si>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</si>
  <si>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</si>
  <si>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</si>
  <si>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</si>
  <si>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</si>
  <si>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</si>
  <si>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</si>
  <si>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</si>
  <si>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</si>
  <si>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</si>
  <si>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</si>
  <si>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</si>
  <si>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</si>
  <si>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</si>
  <si>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</si>
  <si>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</si>
  <si>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</si>
  <si>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</si>
  <si>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</si>
  <si>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</si>
  <si>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</si>
  <si>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</si>
  <si>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</si>
  <si>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</si>
  <si>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</si>
  <si>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</si>
  <si>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</si>
  <si>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</si>
  <si>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</si>
  <si>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</si>
  <si>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</si>
  <si>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</si>
  <si>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</si>
  <si>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</si>
  <si>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</si>
  <si>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</si>
  <si>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</si>
  <si>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</si>
  <si>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</si>
  <si>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</si>
  <si>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</si>
  <si>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</si>
  <si>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</si>
  <si>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</si>
  <si>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</si>
  <si>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</si>
  <si>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</si>
  <si>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</si>
  <si>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</si>
  <si>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</si>
  <si>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</si>
  <si>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</si>
  <si>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</si>
  <si>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</si>
  <si>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</si>
  <si>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</si>
  <si>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</si>
  <si>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</si>
  <si>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</si>
  <si>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</si>
  <si>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</si>
  <si>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</si>
  <si>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</si>
  <si>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</si>
  <si>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</si>
  <si>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</si>
  <si>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</si>
  <si>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</si>
  <si>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</si>
  <si>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</si>
  <si>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</si>
  <si>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</si>
  <si>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</si>
  <si>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</si>
  <si>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</si>
  <si>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</si>
  <si>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</si>
  <si>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</si>
  <si>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</si>
  <si>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</si>
  <si>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</si>
  <si>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</si>
  <si>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</si>
  <si>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</si>
  <si>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</si>
  <si>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</si>
  <si>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</si>
  <si>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</si>
  <si>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</si>
  <si>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</si>
  <si>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</si>
  <si>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</si>
  <si>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</si>
  <si>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</si>
  <si>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</si>
  <si>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</si>
  <si>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</si>
  <si>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</si>
  <si>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</si>
  <si>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</si>
  <si>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</si>
  <si>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</si>
  <si>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</si>
  <si>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</si>
  <si>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</si>
  <si>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</si>
  <si>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</si>
  <si>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</si>
  <si>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</si>
  <si>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</si>
  <si>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</si>
  <si>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</si>
  <si>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</si>
  <si>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</si>
  <si>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</si>
  <si>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</si>
  <si>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</si>
  <si>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</si>
  <si>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</si>
  <si>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</si>
  <si>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</si>
  <si>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</si>
  <si>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</si>
  <si>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</si>
  <si>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</si>
  <si>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</si>
  <si>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</si>
  <si>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</si>
  <si>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</si>
  <si>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</si>
  <si>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</si>
  <si>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</si>
  <si>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</si>
  <si>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</si>
  <si>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</si>
  <si>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</si>
  <si>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</si>
  <si>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</si>
  <si>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</si>
  <si>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</si>
  <si>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</si>
  <si>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</si>
  <si>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</si>
  <si>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</si>
  <si>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</si>
  <si>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</si>
  <si>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</si>
  <si>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</si>
  <si>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</si>
  <si>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</si>
  <si>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</si>
  <si>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</si>
  <si>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</si>
  <si>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</si>
  <si>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</si>
  <si>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</si>
  <si>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</si>
  <si>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</si>
  <si>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</si>
  <si>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</si>
  <si>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</si>
  <si>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</si>
  <si>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</si>
  <si>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</si>
  <si>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</si>
  <si>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</si>
  <si>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</si>
  <si>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</si>
  <si>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</si>
  <si>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</si>
  <si>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</si>
  <si>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</si>
  <si>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</si>
  <si>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</si>
  <si>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</si>
  <si>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</si>
  <si>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</si>
  <si>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</si>
  <si>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</si>
  <si>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</si>
  <si>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</si>
  <si>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</si>
  <si>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</si>
  <si>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</si>
  <si>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</si>
  <si>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</si>
  <si>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</si>
  <si>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</si>
  <si>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</si>
  <si>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</si>
  <si>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</si>
  <si>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</si>
  <si>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</si>
  <si>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</si>
  <si>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</si>
  <si>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</si>
  <si>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</si>
  <si>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</si>
  <si>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</si>
  <si>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</si>
  <si>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</si>
  <si>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</si>
  <si>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</si>
  <si>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</si>
  <si>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</si>
  <si>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</si>
  <si>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</si>
  <si>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</si>
  <si>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</si>
  <si>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</si>
  <si>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</si>
  <si>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</si>
  <si>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</si>
  <si>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</si>
  <si>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</si>
  <si>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</si>
  <si>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</si>
  <si>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</si>
  <si>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</si>
  <si>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</si>
  <si>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</si>
  <si>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</si>
  <si>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</si>
  <si>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</si>
  <si>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</si>
  <si>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</si>
  <si>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</si>
  <si>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</si>
  <si>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</si>
  <si>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</si>
  <si>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</si>
  <si>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</si>
  <si>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</si>
  <si>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</si>
  <si>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</si>
  <si>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</si>
  <si>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</si>
  <si>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</si>
  <si>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</si>
  <si>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</si>
  <si>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</si>
  <si>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</si>
  <si>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</si>
  <si>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</si>
  <si>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</si>
  <si>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</si>
  <si>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</si>
  <si>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</si>
  <si>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</si>
  <si>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</si>
  <si>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</si>
  <si>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</si>
  <si>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</si>
  <si>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</si>
  <si>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</si>
  <si>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</si>
  <si>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</si>
  <si>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</si>
  <si>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</si>
  <si>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</si>
  <si>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</si>
  <si>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</si>
  <si>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</si>
  <si>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</si>
  <si>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</si>
  <si>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</si>
  <si>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</si>
  <si>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</si>
  <si>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</si>
  <si>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</si>
  <si>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</si>
  <si>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</si>
  <si>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</si>
  <si>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</si>
  <si>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</si>
  <si>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</si>
  <si>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</si>
  <si>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</si>
  <si>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</si>
  <si>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</si>
  <si>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</si>
  <si>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</si>
  <si>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</si>
  <si>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</si>
  <si>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</si>
  <si>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</si>
  <si>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</si>
  <si>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</si>
  <si>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</si>
  <si>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</si>
  <si>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</si>
  <si>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</si>
  <si>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</si>
  <si>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</si>
  <si>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</si>
  <si>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</si>
  <si>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</si>
  <si>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</si>
  <si>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</si>
  <si>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</si>
  <si>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</si>
  <si>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</si>
  <si>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</si>
  <si>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</si>
  <si>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</si>
  <si>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</si>
  <si>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</si>
  <si>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</si>
  <si>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</si>
  <si>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</si>
  <si>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</si>
  <si>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</si>
  <si>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</si>
  <si>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</si>
  <si>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</si>
  <si>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</si>
  <si>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</si>
  <si>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</si>
  <si>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</si>
  <si>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</si>
  <si>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</si>
  <si>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</si>
  <si>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</si>
  <si>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</si>
  <si>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</si>
  <si>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</si>
  <si>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</si>
  <si>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</si>
  <si>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</si>
  <si>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</si>
  <si>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</si>
  <si>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</si>
  <si>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</si>
  <si>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</si>
  <si>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</si>
  <si>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</si>
  <si>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</si>
  <si>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</si>
  <si>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</si>
  <si>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</si>
  <si>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</si>
  <si>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</si>
  <si>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</si>
  <si>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</si>
  <si>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</si>
  <si>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</si>
  <si>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</si>
  <si>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</si>
  <si>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</si>
  <si>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</si>
  <si>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</si>
  <si>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</si>
  <si>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</si>
  <si>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</si>
  <si>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</si>
  <si>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</si>
  <si>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</si>
  <si>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</si>
  <si>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</si>
  <si>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</si>
  <si>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</si>
  <si>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</si>
  <si>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</si>
  <si>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</si>
  <si>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</si>
  <si>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</si>
  <si>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</si>
  <si>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</si>
  <si>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</si>
  <si>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</si>
  <si>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</si>
  <si>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</si>
  <si>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</si>
  <si>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</si>
  <si>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</si>
  <si>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</si>
  <si>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</si>
  <si>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</si>
  <si>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</si>
  <si>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</si>
  <si>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</si>
  <si>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</si>
  <si>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</si>
  <si>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</si>
  <si>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</si>
  <si>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</si>
  <si>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</si>
  <si>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</si>
  <si>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</si>
  <si>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</si>
  <si>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</si>
  <si>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</si>
  <si>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</si>
  <si>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</si>
  <si>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</si>
  <si>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</si>
  <si>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</si>
  <si>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</si>
  <si>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</si>
  <si>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</si>
  <si>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</si>
  <si>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</si>
  <si>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</si>
  <si>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</si>
  <si>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</si>
  <si>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</si>
  <si>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</si>
  <si>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</si>
  <si>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</si>
  <si>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</si>
  <si>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</si>
  <si>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</si>
  <si>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</si>
  <si>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</si>
  <si>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</si>
  <si>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</si>
  <si>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</si>
  <si>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</si>
  <si>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</si>
  <si>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</si>
  <si>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</si>
  <si>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</si>
  <si>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</si>
  <si>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</si>
  <si>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</si>
  <si>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</si>
  <si>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</si>
  <si>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</si>
  <si>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</si>
  <si>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</si>
  <si>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</si>
  <si>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</si>
  <si>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</si>
  <si>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</si>
  <si>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</si>
  <si>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</si>
  <si>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</si>
  <si>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</si>
  <si>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</si>
  <si>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</si>
  <si>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</si>
  <si>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</si>
  <si>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</si>
  <si>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</si>
  <si>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</si>
  <si>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</si>
  <si>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</si>
  <si>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</si>
  <si>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</si>
  <si>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</si>
  <si>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</si>
  <si>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</si>
  <si>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</si>
  <si>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</si>
  <si>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</si>
  <si>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</si>
  <si>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</si>
  <si>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</si>
  <si>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</si>
  <si>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</si>
  <si>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</si>
  <si>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</si>
  <si>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</si>
  <si>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</si>
  <si>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</si>
  <si>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</si>
  <si>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</si>
  <si>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</si>
  <si>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</si>
  <si>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</si>
  <si>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</si>
  <si>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</si>
  <si>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</si>
  <si>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</si>
  <si>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</si>
  <si>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</si>
  <si>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</si>
  <si>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</si>
  <si>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</si>
  <si>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</si>
  <si>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</si>
  <si>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</si>
  <si>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</si>
  <si>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</si>
  <si>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</si>
  <si>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</si>
  <si>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</si>
  <si>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</si>
  <si>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</si>
  <si>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</si>
  <si>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</si>
  <si>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</si>
  <si>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</si>
  <si>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</si>
  <si>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</si>
  <si>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</si>
  <si>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</si>
  <si>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</si>
  <si>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</si>
  <si>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</si>
  <si>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</si>
  <si>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</si>
  <si>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</si>
  <si>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</si>
  <si>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</si>
  <si>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</si>
  <si>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</si>
  <si>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</si>
  <si>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</si>
  <si>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</si>
  <si>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</si>
  <si>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</si>
  <si>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</si>
  <si>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</si>
  <si>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</si>
  <si>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</si>
  <si>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</si>
  <si>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</si>
  <si>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</si>
  <si>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</si>
  <si>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</si>
  <si>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</si>
  <si>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</si>
  <si>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</si>
  <si>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</si>
  <si>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</si>
  <si>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</si>
  <si>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</si>
  <si>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</si>
  <si>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</si>
  <si>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</si>
  <si>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</si>
  <si>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</si>
  <si>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</si>
  <si>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</si>
  <si>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</si>
  <si>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</si>
  <si>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</si>
  <si>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</si>
  <si>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</si>
  <si>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</si>
  <si>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</si>
  <si>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</si>
  <si>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</si>
  <si>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</si>
  <si>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</si>
  <si>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</si>
  <si>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</si>
  <si>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</si>
  <si>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</si>
  <si>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</si>
  <si>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</si>
  <si>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</si>
  <si>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</si>
  <si>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</si>
  <si>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</si>
  <si>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</si>
  <si>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</si>
  <si>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</si>
  <si>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</si>
  <si>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</si>
  <si>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</si>
  <si>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</si>
  <si>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</si>
  <si>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</si>
  <si>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</si>
  <si>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</si>
  <si>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</si>
  <si>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</si>
  <si>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</si>
  <si>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</si>
  <si>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</si>
  <si>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</si>
  <si>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</si>
  <si>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</si>
  <si>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</si>
  <si>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</si>
  <si>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</si>
  <si>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</si>
  <si>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</si>
  <si>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</si>
  <si>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</si>
  <si>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</si>
  <si>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</si>
  <si>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</si>
  <si>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</si>
  <si>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</si>
  <si>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</si>
  <si>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</si>
  <si>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</si>
  <si>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</si>
  <si>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</si>
  <si>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</si>
  <si>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</si>
  <si>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</si>
  <si>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</si>
  <si>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</si>
  <si>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</si>
  <si>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</si>
  <si>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</si>
  <si>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</si>
  <si>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</si>
  <si>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</si>
  <si>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</si>
  <si>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</si>
  <si>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</si>
  <si>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</si>
  <si>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</si>
  <si>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</si>
  <si>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</si>
  <si>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</si>
  <si>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</si>
  <si>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</si>
  <si>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</si>
  <si>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</si>
  <si>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</si>
  <si>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</si>
  <si>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</si>
  <si>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</si>
  <si>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</si>
  <si>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</si>
  <si>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</si>
  <si>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</si>
  <si>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</si>
  <si>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</si>
  <si>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</si>
  <si>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</si>
  <si>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</si>
  <si>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</si>
  <si>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</si>
  <si>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</si>
  <si>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</si>
  <si>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</si>
  <si>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</si>
  <si>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</si>
  <si>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</si>
  <si>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</si>
  <si>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</si>
  <si>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</si>
  <si>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</si>
  <si>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</si>
  <si>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</si>
  <si>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</si>
  <si>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</si>
  <si>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</si>
  <si>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</si>
  <si>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</si>
  <si>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</si>
  <si>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</si>
  <si>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</si>
  <si>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</si>
  <si>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</si>
  <si>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</si>
  <si>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</si>
  <si>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</si>
  <si>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</si>
  <si>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</si>
  <si>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</si>
  <si>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</si>
  <si>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</si>
  <si>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</si>
  <si>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</si>
  <si>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</si>
  <si>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</si>
  <si>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</si>
  <si>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</si>
  <si>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</si>
  <si>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</si>
  <si>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</si>
  <si>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</si>
  <si>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</si>
  <si>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</si>
  <si>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</si>
  <si>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</si>
  <si>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</si>
  <si>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</si>
  <si>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</si>
  <si>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</si>
  <si>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</si>
  <si>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</si>
  <si>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</si>
  <si>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</si>
  <si>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</si>
  <si>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</si>
  <si>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</si>
  <si>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</si>
  <si>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</si>
  <si>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</si>
  <si>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</si>
  <si>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</si>
  <si>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</si>
  <si>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</si>
  <si>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</si>
  <si>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</si>
  <si>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</si>
  <si>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</si>
  <si>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</si>
  <si>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</si>
  <si>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</si>
  <si>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</si>
  <si>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</si>
  <si>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</si>
  <si>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</si>
  <si>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</si>
  <si>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</si>
  <si>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</si>
  <si>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</si>
  <si>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</si>
  <si>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</si>
  <si>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</si>
  <si>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</si>
  <si>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</si>
  <si>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</si>
  <si>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</si>
  <si>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</si>
  <si>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</si>
  <si>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</si>
  <si>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</si>
  <si>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</si>
  <si>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</si>
  <si>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</si>
  <si>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</si>
  <si>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</si>
  <si>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</si>
  <si>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</si>
  <si>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</si>
  <si>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</si>
  <si>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</si>
  <si>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</si>
  <si>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</si>
  <si>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</si>
  <si>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</si>
  <si>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</si>
  <si>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</si>
  <si>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</si>
  <si>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</si>
  <si>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</si>
  <si>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</si>
  <si>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</si>
  <si>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</si>
  <si>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</si>
  <si>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</si>
  <si>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</si>
  <si>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</si>
  <si>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</si>
  <si>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</si>
  <si>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</si>
  <si>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</si>
  <si>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</si>
  <si>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</si>
  <si>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</si>
  <si>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</si>
  <si>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</si>
  <si>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</si>
  <si>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</si>
  <si>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</si>
  <si>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</si>
  <si>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</si>
  <si>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</si>
  <si>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</si>
  <si>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</si>
  <si>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</si>
  <si>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</si>
  <si>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</si>
  <si>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</si>
  <si>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</si>
  <si>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</si>
  <si>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</si>
  <si>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</si>
  <si>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</si>
  <si>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</si>
  <si>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</si>
  <si>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</si>
  <si>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</si>
  <si>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</si>
  <si>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</si>
  <si>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</si>
  <si>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</si>
  <si>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</si>
  <si>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</si>
  <si>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</si>
  <si>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</si>
  <si>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</si>
  <si>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</si>
  <si>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</si>
  <si>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</si>
  <si>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</si>
  <si>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</si>
  <si>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</si>
  <si>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</si>
  <si>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</si>
  <si>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</si>
  <si>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</si>
  <si>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</si>
  <si>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</si>
  <si>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</si>
  <si>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</si>
  <si>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</si>
  <si>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</si>
  <si>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</si>
  <si>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</si>
  <si>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</si>
  <si>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</si>
  <si>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</si>
  <si>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</si>
  <si>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</si>
  <si>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</si>
  <si>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</si>
  <si>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</si>
  <si>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</si>
  <si>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</si>
  <si>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</si>
  <si>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</si>
  <si>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</si>
  <si>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</si>
  <si>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</si>
  <si>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</si>
  <si>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</si>
  <si>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</si>
  <si>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</si>
  <si>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</si>
  <si>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</si>
  <si>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</si>
  <si>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</si>
  <si>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</si>
  <si>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</si>
  <si>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</si>
  <si>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</si>
  <si>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</si>
  <si>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</si>
  <si>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</si>
  <si>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</si>
  <si>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</si>
  <si>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</si>
  <si>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</si>
  <si>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</si>
  <si>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</si>
  <si>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</si>
  <si>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</si>
  <si>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</si>
  <si>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</si>
  <si>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</si>
  <si>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</si>
  <si>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</si>
  <si>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</si>
  <si>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</si>
  <si>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</si>
  <si>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</si>
  <si>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</si>
  <si>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</si>
  <si>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</si>
  <si>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</si>
  <si>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</si>
  <si>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</si>
  <si>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</si>
  <si>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</si>
  <si>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</si>
  <si>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</si>
  <si>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</si>
  <si>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</si>
  <si>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</si>
  <si>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</si>
  <si>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</si>
  <si>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</si>
  <si>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</si>
  <si>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</si>
  <si>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</si>
  <si>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</si>
  <si>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</si>
  <si>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</si>
  <si>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</si>
  <si>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</si>
  <si>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</si>
  <si>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</si>
  <si>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</si>
  <si>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</si>
  <si>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</si>
  <si>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</si>
  <si>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</si>
  <si>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</si>
  <si>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</si>
  <si>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</si>
  <si>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</si>
  <si>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</si>
  <si>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</si>
  <si>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</si>
  <si>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</si>
  <si>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</si>
  <si>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</si>
  <si>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</si>
  <si>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</si>
  <si>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</si>
  <si>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</si>
  <si>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</si>
  <si>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</si>
  <si>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</si>
  <si>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</si>
  <si>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</si>
  <si>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</si>
  <si>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</si>
  <si>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</si>
  <si>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</si>
  <si>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</si>
  <si>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</si>
  <si>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</si>
  <si>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</si>
  <si>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</si>
  <si>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</si>
  <si>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</si>
  <si>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</si>
  <si>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</si>
  <si>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</si>
  <si>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</si>
  <si>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</si>
  <si>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</si>
  <si>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</si>
  <si>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</si>
  <si>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</si>
  <si>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</si>
  <si>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</si>
  <si>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</si>
  <si>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</si>
  <si>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</si>
  <si>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</si>
  <si>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</si>
  <si>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</si>
  <si>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</si>
  <si>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</si>
  <si>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</si>
  <si>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</si>
  <si>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</si>
  <si>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</si>
  <si>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</si>
  <si>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</si>
  <si>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</si>
  <si>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</si>
  <si>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</si>
  <si>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</si>
  <si>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</si>
  <si>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</si>
  <si>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</si>
  <si>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</si>
  <si>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</si>
  <si>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</si>
  <si>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</si>
  <si>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</si>
  <si>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</si>
  <si>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</si>
  <si>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</si>
  <si>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</si>
  <si>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</si>
  <si>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</si>
  <si>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</si>
  <si>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</si>
  <si>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</si>
  <si>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</si>
  <si>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</si>
  <si>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</si>
  <si>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</si>
  <si>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</si>
  <si>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</si>
  <si>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</si>
  <si>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</si>
  <si>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</si>
  <si>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</si>
  <si>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</si>
  <si>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</si>
  <si>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</si>
  <si>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</si>
  <si>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</si>
  <si>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</si>
  <si>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</si>
  <si>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</si>
  <si>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</si>
  <si>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</si>
  <si>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</si>
  <si>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</si>
  <si>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</si>
  <si>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</si>
  <si>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</si>
  <si>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</si>
  <si>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</si>
  <si>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</si>
  <si>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</si>
  <si>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</si>
  <si>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</si>
  <si>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</si>
  <si>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</si>
  <si>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</si>
  <si>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</si>
  <si>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</si>
  <si>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</si>
  <si>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</si>
  <si>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</si>
  <si>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</si>
  <si>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</si>
  <si>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</si>
  <si>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</si>
  <si>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</si>
  <si>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</si>
  <si>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</si>
  <si>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</si>
  <si>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</si>
  <si>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</si>
  <si>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</si>
  <si>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</si>
  <si>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</si>
  <si>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</si>
  <si>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</si>
  <si>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</si>
  <si>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</si>
  <si>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</si>
  <si>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</si>
  <si>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</si>
  <si>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</si>
  <si>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</si>
  <si>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</si>
  <si>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</si>
  <si>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</si>
  <si>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</si>
  <si>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</si>
  <si>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</si>
  <si>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</si>
  <si>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</si>
  <si>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</si>
  <si>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</si>
  <si>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</si>
  <si>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</si>
  <si>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</si>
  <si>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</si>
  <si>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</si>
  <si>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</si>
  <si>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</si>
  <si>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</si>
  <si>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</si>
  <si>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</si>
  <si>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</si>
  <si>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</si>
  <si>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</si>
  <si>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</si>
  <si>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</si>
  <si>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</si>
  <si>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</si>
  <si>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</si>
  <si>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</si>
  <si>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</si>
  <si>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</si>
  <si>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</si>
  <si>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</si>
  <si>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</si>
  <si>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</si>
  <si>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</si>
  <si>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</si>
  <si>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</si>
  <si>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</si>
  <si>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</si>
  <si>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</si>
  <si>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</si>
  <si>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</si>
  <si>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</si>
  <si>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</si>
  <si>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</si>
  <si>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</si>
  <si>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</si>
  <si>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</si>
  <si>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</si>
  <si>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</si>
  <si>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</si>
  <si>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</si>
  <si>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</si>
  <si>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</si>
  <si>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</si>
  <si>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</si>
  <si>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</si>
  <si>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</si>
  <si>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</si>
  <si>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</si>
  <si>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</si>
  <si>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</si>
  <si>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</si>
  <si>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</si>
  <si>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</si>
  <si>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</si>
  <si>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</si>
  <si>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</si>
  <si>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</si>
  <si>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</si>
  <si>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</si>
  <si>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</si>
  <si>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</si>
  <si>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</si>
  <si>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</si>
  <si>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</si>
  <si>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</si>
  <si>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</si>
  <si>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</si>
  <si>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</si>
  <si>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</si>
  <si>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</si>
  <si>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</si>
  <si>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</si>
  <si>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</si>
  <si>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</si>
  <si>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</si>
  <si>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</si>
  <si>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</si>
  <si>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</si>
  <si>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</si>
  <si>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</si>
  <si>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</si>
  <si>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</si>
  <si>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</si>
  <si>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</si>
  <si>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</si>
  <si>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</si>
  <si>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</si>
  <si>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</si>
  <si>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</si>
  <si>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</si>
  <si>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</si>
  <si>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</si>
  <si>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</si>
  <si>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</si>
  <si>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</si>
  <si>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</si>
  <si>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</si>
  <si>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</si>
  <si>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</si>
  <si>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</si>
  <si>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</si>
  <si>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</si>
  <si>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</si>
  <si>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</si>
  <si>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</si>
  <si>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</si>
  <si>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</si>
  <si>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</si>
  <si>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</si>
  <si>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</si>
  <si>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</si>
  <si>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</si>
  <si>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</si>
  <si>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</si>
  <si>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</si>
  <si>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</si>
  <si>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</si>
  <si>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</si>
  <si>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</si>
  <si>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</si>
  <si>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</si>
  <si>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</si>
  <si>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</si>
  <si>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</si>
  <si>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</si>
  <si>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</si>
  <si>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</si>
  <si>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</si>
  <si>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</si>
  <si>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</si>
  <si>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</si>
  <si>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</si>
  <si>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</si>
  <si>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</si>
  <si>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</si>
  <si>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</si>
  <si>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</si>
  <si>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</si>
  <si>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</si>
  <si>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</si>
  <si>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</si>
  <si>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</si>
  <si>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</si>
  <si>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</si>
  <si>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</si>
  <si>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</si>
  <si>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</si>
  <si>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</si>
  <si>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</si>
  <si>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</si>
  <si>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</si>
  <si>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</si>
  <si>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</si>
  <si>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</si>
  <si>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</si>
  <si>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</si>
  <si>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</si>
  <si>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</si>
  <si>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</si>
  <si>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</si>
  <si>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</si>
  <si>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</si>
  <si>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</si>
  <si>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</si>
  <si>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</si>
  <si>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</si>
  <si>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</si>
  <si>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</si>
  <si>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</si>
  <si>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</si>
  <si>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</si>
  <si>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</si>
  <si>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</si>
  <si>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</si>
  <si>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</si>
  <si>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</si>
  <si>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</si>
  <si>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</si>
  <si>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</si>
  <si>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</si>
  <si>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</si>
  <si>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</si>
  <si>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</si>
  <si>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</si>
  <si>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</si>
  <si>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</si>
  <si>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</si>
  <si>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</si>
  <si>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</si>
  <si>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</si>
  <si>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</si>
  <si>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</si>
  <si>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</si>
  <si>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</si>
  <si>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</si>
  <si>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</si>
  <si>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</si>
  <si>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</si>
  <si>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</si>
  <si>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</si>
  <si>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</si>
  <si>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</si>
  <si>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</si>
  <si>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</si>
  <si>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</si>
  <si>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</si>
  <si>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</si>
  <si>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</si>
  <si>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</si>
  <si>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</si>
  <si>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</si>
  <si>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</si>
  <si>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</si>
  <si>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</si>
  <si>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</si>
  <si>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</si>
  <si>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</si>
  <si>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</si>
  <si>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</si>
  <si>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</si>
  <si>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</si>
  <si>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</si>
  <si>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</si>
  <si>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</si>
  <si>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</si>
  <si>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</si>
  <si>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</si>
  <si>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</si>
  <si>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</si>
  <si>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</si>
  <si>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</si>
  <si>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</si>
  <si>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</si>
  <si>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</si>
  <si>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</si>
  <si>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</si>
  <si>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</si>
  <si>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</si>
  <si>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</si>
  <si>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</si>
  <si>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</si>
  <si>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</si>
  <si>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</si>
  <si>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</si>
  <si>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</si>
  <si>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</si>
  <si>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</si>
  <si>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</si>
  <si>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</si>
  <si>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</si>
  <si>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</si>
  <si>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</si>
  <si>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</si>
  <si>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</si>
  <si>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</si>
  <si>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</si>
  <si>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</si>
  <si>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</si>
  <si>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</si>
  <si>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</si>
  <si>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</si>
  <si>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</si>
  <si>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</si>
  <si>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</si>
  <si>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</si>
  <si>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</si>
  <si>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</si>
  <si>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</si>
  <si>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</si>
  <si>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</si>
  <si>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</si>
  <si>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</si>
  <si>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</si>
  <si>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</si>
  <si>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</si>
  <si>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</si>
  <si>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</si>
  <si>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</si>
  <si>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</si>
  <si>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</si>
  <si>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</si>
  <si>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</si>
  <si>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</si>
  <si>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</si>
  <si>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</si>
  <si>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</si>
  <si>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</si>
  <si>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</si>
  <si>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</si>
  <si>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</si>
  <si>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</si>
  <si>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</si>
  <si>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</si>
  <si>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</si>
  <si>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</si>
  <si>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</si>
  <si>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</si>
  <si>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</si>
  <si>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</si>
  <si>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</si>
  <si>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</si>
  <si>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</si>
  <si>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</si>
  <si>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</si>
  <si>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</si>
  <si>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</si>
  <si>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</si>
  <si>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</si>
  <si>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</si>
  <si>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</si>
  <si>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</si>
  <si>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</si>
  <si>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</si>
  <si>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</si>
  <si>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</si>
  <si>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</si>
  <si>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</si>
  <si>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</si>
  <si>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</si>
  <si>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</si>
  <si>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</si>
  <si>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</si>
  <si>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</si>
  <si>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</si>
  <si>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</si>
  <si>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</si>
  <si>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</si>
  <si>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</si>
  <si>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</si>
  <si>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</si>
  <si>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</si>
  <si>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</si>
  <si>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</si>
  <si>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</si>
  <si>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</si>
  <si>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</si>
  <si>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</si>
  <si>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</si>
  <si>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</si>
  <si>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</si>
  <si>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</si>
  <si>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</si>
  <si>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</si>
  <si>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</si>
  <si>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</si>
  <si>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</si>
  <si>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</si>
  <si>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</si>
  <si>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</si>
  <si>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</si>
  <si>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</si>
  <si>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</si>
  <si>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</si>
  <si>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</si>
  <si>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</si>
  <si>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</si>
  <si>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</si>
  <si>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</si>
  <si>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</si>
  <si>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</si>
  <si>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</si>
  <si>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</si>
  <si>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</si>
  <si>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</si>
  <si>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</si>
  <si>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</si>
  <si>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</si>
  <si>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</si>
  <si>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</si>
  <si>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</si>
  <si>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</si>
  <si>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</si>
  <si>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</si>
  <si>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</si>
  <si>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</si>
  <si>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</si>
  <si>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</si>
  <si>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</si>
  <si>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</si>
  <si>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</si>
  <si>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</si>
  <si>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</si>
  <si>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</si>
  <si>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</si>
  <si>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</si>
  <si>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</si>
  <si>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</si>
  <si>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</si>
  <si>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</si>
  <si>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</si>
  <si>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</si>
  <si>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</si>
  <si>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</si>
  <si>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</si>
  <si>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</si>
  <si>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</si>
  <si>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</si>
  <si>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</si>
  <si>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</si>
  <si>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</si>
  <si>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</si>
  <si>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</si>
  <si>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</si>
  <si>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</si>
  <si>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</si>
  <si>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</si>
  <si>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</si>
  <si>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</si>
  <si>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</si>
  <si>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</si>
  <si>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</si>
  <si>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</si>
  <si>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</si>
  <si>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</si>
  <si>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</si>
  <si>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</si>
  <si>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</si>
  <si>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</si>
  <si>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</si>
  <si>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</si>
  <si>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</si>
  <si>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</si>
  <si>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</si>
  <si>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</si>
  <si>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</si>
  <si>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</si>
  <si>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</si>
  <si>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</si>
  <si>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</si>
  <si>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</si>
  <si>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</si>
  <si>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</si>
  <si>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</si>
  <si>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</si>
  <si>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</si>
  <si>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</si>
  <si>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</si>
  <si>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</si>
  <si>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</si>
  <si>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</si>
  <si>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</si>
  <si>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</si>
  <si>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</si>
  <si>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</si>
  <si>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</si>
  <si>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</si>
  <si>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</si>
  <si>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</si>
  <si>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</si>
  <si>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</si>
  <si>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</si>
  <si>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</si>
  <si>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</si>
  <si>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</si>
  <si>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</si>
  <si>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</si>
  <si>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</si>
  <si>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</si>
  <si>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</si>
  <si>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</si>
  <si>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</si>
  <si>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</si>
  <si>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</si>
  <si>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</si>
  <si>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</si>
  <si>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</si>
  <si>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</si>
  <si>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</si>
  <si>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</si>
  <si>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</si>
  <si>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</si>
  <si>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</si>
  <si>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</si>
  <si>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</si>
  <si>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</si>
  <si>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</si>
  <si>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</si>
  <si>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</si>
  <si>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</si>
  <si>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</si>
  <si>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</si>
  <si>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</si>
  <si>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</si>
  <si>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</si>
  <si>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</si>
  <si>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</si>
  <si>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</si>
  <si>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</si>
  <si>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</si>
  <si>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</si>
  <si>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</si>
  <si>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</si>
  <si>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</si>
  <si>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</si>
  <si>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</si>
  <si>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</si>
  <si>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</si>
  <si>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</si>
  <si>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</si>
  <si>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</si>
  <si>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</si>
  <si>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</si>
  <si>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</si>
  <si>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</si>
  <si>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</si>
  <si>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</si>
  <si>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</si>
  <si>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</si>
  <si>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</si>
  <si>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</si>
  <si>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</si>
  <si>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</si>
  <si>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</si>
  <si>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</si>
  <si>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</si>
  <si>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</si>
  <si>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</si>
  <si>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</si>
  <si>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</si>
  <si>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</si>
  <si>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</si>
  <si>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</si>
  <si>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</si>
  <si>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</si>
  <si>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</si>
  <si>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</si>
  <si>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</si>
  <si>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</si>
  <si>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</si>
  <si>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</si>
  <si>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</si>
  <si>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</si>
  <si>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</si>
  <si>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</si>
  <si>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</si>
  <si>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</si>
  <si>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</si>
  <si>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</si>
  <si>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</si>
  <si>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</si>
  <si>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</si>
  <si>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</si>
  <si>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</si>
  <si>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</si>
  <si>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</si>
  <si>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</si>
  <si>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</si>
  <si>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</si>
  <si>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</si>
  <si>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</si>
  <si>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</si>
  <si>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</si>
  <si>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</si>
  <si>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</si>
  <si>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</si>
  <si>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</si>
  <si>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</si>
  <si>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</si>
  <si>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</si>
  <si>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</si>
  <si>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</si>
  <si>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</si>
  <si>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</si>
  <si>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</si>
  <si>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</si>
  <si>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</si>
  <si>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</si>
  <si>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</si>
  <si>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</si>
  <si>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</si>
  <si>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</si>
  <si>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</si>
  <si>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</si>
  <si>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</si>
  <si>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</si>
  <si>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</si>
  <si>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</si>
  <si>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</si>
  <si>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</si>
  <si>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</si>
  <si>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</si>
  <si>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</si>
  <si>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</si>
  <si>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</si>
  <si>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</si>
  <si>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</si>
  <si>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</si>
  <si>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</si>
  <si>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</si>
  <si>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</si>
  <si>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</si>
  <si>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</si>
  <si>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</si>
  <si>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</si>
  <si>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</si>
  <si>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</si>
  <si>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</si>
  <si>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</si>
  <si>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</si>
  <si>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</si>
  <si>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</si>
  <si>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</si>
  <si>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</si>
  <si>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</si>
  <si>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</si>
  <si>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</si>
  <si>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</si>
  <si>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</si>
  <si>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</si>
  <si>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</si>
  <si>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</si>
  <si>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</si>
  <si>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</si>
  <si>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</si>
  <si>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</si>
  <si>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</si>
  <si>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</si>
  <si>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</si>
  <si>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</si>
  <si>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</si>
  <si>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</si>
  <si>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</si>
  <si>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</si>
  <si>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</si>
  <si>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</si>
  <si>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</si>
  <si>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</si>
  <si>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</si>
  <si>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</si>
  <si>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</si>
  <si>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</si>
  <si>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</si>
  <si>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</si>
  <si>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</si>
  <si>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</si>
  <si>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</si>
  <si>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</si>
  <si>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</si>
  <si>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</si>
  <si>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</si>
  <si>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</si>
  <si>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</si>
  <si>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</si>
  <si>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</si>
  <si>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</si>
  <si>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</si>
  <si>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</si>
  <si>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</si>
  <si>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</si>
  <si>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</si>
  <si>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</si>
  <si>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</si>
  <si>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</si>
  <si>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</si>
  <si>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</si>
  <si>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</si>
  <si>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</si>
  <si>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</si>
  <si>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</si>
  <si>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</si>
  <si>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</si>
  <si>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</si>
  <si>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</si>
  <si>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</si>
  <si>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</si>
  <si>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</si>
  <si>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</si>
  <si>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</si>
  <si>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</si>
  <si>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</si>
  <si>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</si>
  <si>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</si>
  <si>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</si>
  <si>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</si>
  <si>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</si>
  <si>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</si>
  <si>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</si>
  <si>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</si>
  <si>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</si>
  <si>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</si>
  <si>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</si>
  <si>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</si>
  <si>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</si>
  <si>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</si>
  <si>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</si>
  <si>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</si>
  <si>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</si>
  <si>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</si>
  <si>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</si>
  <si>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</si>
  <si>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</si>
  <si>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</si>
  <si>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</si>
  <si>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</si>
  <si>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</si>
  <si>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</si>
  <si>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</si>
  <si>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</si>
  <si>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</si>
  <si>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</si>
  <si>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</si>
  <si>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</si>
  <si>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</si>
  <si>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</si>
  <si>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</si>
  <si>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</si>
  <si>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</si>
  <si>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</si>
  <si>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</si>
  <si>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</si>
  <si>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</si>
  <si>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</si>
  <si>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</si>
  <si>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</si>
  <si>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</si>
  <si>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</si>
  <si>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</si>
  <si>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</si>
  <si>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</si>
  <si>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</si>
  <si>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</si>
  <si>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</si>
  <si>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</si>
  <si>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</si>
  <si>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</si>
  <si>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</si>
  <si>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</si>
  <si>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</si>
  <si>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</si>
  <si>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</si>
  <si>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</si>
  <si>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</si>
  <si>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</si>
  <si>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</si>
  <si>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</si>
  <si>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</si>
  <si>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</si>
  <si>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</si>
  <si>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</si>
  <si>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</si>
  <si>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</si>
  <si>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</si>
  <si>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</si>
  <si>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</si>
  <si>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</si>
  <si>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</si>
  <si>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</si>
  <si>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</si>
  <si>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</si>
  <si>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</si>
  <si>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</si>
  <si>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</si>
  <si>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</si>
  <si>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</si>
  <si>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</si>
  <si>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</si>
  <si>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</si>
  <si>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</si>
  <si>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</si>
  <si>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</si>
  <si>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</si>
  <si>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</si>
  <si>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</si>
  <si>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</si>
  <si>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</si>
  <si>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</si>
  <si>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</si>
  <si>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</si>
  <si>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</si>
  <si>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</si>
  <si>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</si>
  <si>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</si>
  <si>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</si>
  <si>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</si>
  <si>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</si>
  <si>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</si>
  <si>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</si>
  <si>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</si>
  <si>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</si>
  <si>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</si>
  <si>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</si>
  <si>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</si>
  <si>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</si>
  <si>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</si>
  <si>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</si>
  <si>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</si>
  <si>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</si>
  <si>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</si>
  <si>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</si>
  <si>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</si>
  <si>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</si>
  <si>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</si>
  <si>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</si>
  <si>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</si>
  <si>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</si>
  <si>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</si>
  <si>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</si>
  <si>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</si>
  <si>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</si>
  <si>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</si>
  <si>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</si>
  <si>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</si>
  <si>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</si>
  <si>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</si>
  <si>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</si>
  <si>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</si>
  <si>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</si>
  <si>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</si>
  <si>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</si>
  <si>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</si>
  <si>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</si>
  <si>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</si>
  <si>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</si>
  <si>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</si>
  <si>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</si>
  <si>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</si>
  <si>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</si>
  <si>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</si>
  <si>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</si>
  <si>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</si>
  <si>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</si>
  <si>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</si>
  <si>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</si>
  <si>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</si>
  <si>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</si>
  <si>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</si>
  <si>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</si>
  <si>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</si>
  <si>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</si>
  <si>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</si>
  <si>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</si>
  <si>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</si>
  <si>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</si>
  <si>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</si>
  <si>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</si>
  <si>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</si>
  <si>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</si>
  <si>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</si>
  <si>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</si>
  <si>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</si>
  <si>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</si>
  <si>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</si>
  <si>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</si>
  <si>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</si>
  <si>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</si>
  <si>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</si>
  <si>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</si>
  <si>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</si>
  <si>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</si>
  <si>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</si>
  <si>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</si>
  <si>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</si>
  <si>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</si>
  <si>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</si>
  <si>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</si>
  <si>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</si>
  <si>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</si>
  <si>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</si>
  <si>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</si>
  <si>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</si>
  <si>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</si>
  <si>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</si>
  <si>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</si>
  <si>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</si>
  <si>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</si>
  <si>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</si>
  <si>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</si>
  <si>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</si>
  <si>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</si>
  <si>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</si>
  <si>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</si>
  <si>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</si>
  <si>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</si>
  <si>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</si>
  <si>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</si>
  <si>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</si>
  <si>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</si>
  <si>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</si>
  <si>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</si>
  <si>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</si>
  <si>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</si>
  <si>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</si>
  <si>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</si>
  <si>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</si>
  <si>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</si>
  <si>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</si>
  <si>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</si>
  <si>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</si>
  <si>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</si>
  <si>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</si>
  <si>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</si>
  <si>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</si>
  <si>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</si>
  <si>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</si>
  <si>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</si>
  <si>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</si>
  <si>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</si>
  <si>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</si>
  <si>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</si>
  <si>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</si>
  <si>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</si>
  <si>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</si>
  <si>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</si>
  <si>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</si>
  <si>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</si>
  <si>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</si>
  <si>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</si>
  <si>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</si>
  <si>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</si>
  <si>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</si>
  <si>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</si>
  <si>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</si>
  <si>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</si>
  <si>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</si>
  <si>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</si>
  <si>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</si>
  <si>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</si>
  <si>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</si>
  <si>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</si>
  <si>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</si>
  <si>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</si>
  <si>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</si>
  <si>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</si>
  <si>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</si>
  <si>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</si>
  <si>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</si>
  <si>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</si>
  <si>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</si>
  <si>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</si>
  <si>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</si>
  <si>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</si>
  <si>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</si>
  <si>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</si>
  <si>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</si>
  <si>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</si>
  <si>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</si>
  <si>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</si>
  <si>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</si>
  <si>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</si>
  <si>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</si>
  <si>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</si>
  <si>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</si>
  <si>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</si>
  <si>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</si>
  <si>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</si>
  <si>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</si>
  <si>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</si>
  <si>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</si>
  <si>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</si>
  <si>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</si>
  <si>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</si>
  <si>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</si>
  <si>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</si>
  <si>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</si>
  <si>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</si>
  <si>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</si>
  <si>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</si>
  <si>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</si>
  <si>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</si>
  <si>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</si>
  <si>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</si>
  <si>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</si>
  <si>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</si>
  <si>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</si>
  <si>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</si>
  <si>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</si>
  <si>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</si>
  <si>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</si>
  <si>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</si>
  <si>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</si>
  <si>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</si>
  <si>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</si>
  <si>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</si>
  <si>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</si>
  <si>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</si>
  <si>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</si>
  <si>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</si>
  <si>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</si>
  <si>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</si>
  <si>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</si>
  <si>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</si>
  <si>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</si>
  <si>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</si>
  <si>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</si>
  <si>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</si>
  <si>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</si>
  <si>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</si>
  <si>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</si>
  <si>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</si>
  <si>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</si>
  <si>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</si>
  <si>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</si>
  <si>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</si>
  <si>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</si>
  <si>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</si>
  <si>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</si>
  <si>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</si>
  <si>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</si>
  <si>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</si>
  <si>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</si>
  <si>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</si>
  <si>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</si>
  <si>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</si>
  <si>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</si>
  <si>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</si>
  <si>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</si>
  <si>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</si>
  <si>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</si>
  <si>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</si>
  <si>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</si>
  <si>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</si>
  <si>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</si>
  <si>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</si>
  <si>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</si>
  <si>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</si>
  <si>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</si>
  <si>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</si>
  <si>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</si>
  <si>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</si>
  <si>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</si>
  <si>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</si>
  <si>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</si>
  <si>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</si>
  <si>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</si>
  <si>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</si>
  <si>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</si>
  <si>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</si>
  <si>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</si>
  <si>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</si>
  <si>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</si>
  <si>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</si>
  <si>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</si>
  <si>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</si>
  <si>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</si>
  <si>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</si>
  <si>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</si>
  <si>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</si>
  <si>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</si>
  <si>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</si>
  <si>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</si>
  <si>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</si>
  <si>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</si>
  <si>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</si>
  <si>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</si>
  <si>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</si>
  <si>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</si>
  <si>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</si>
  <si>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</si>
  <si>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</si>
  <si>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</si>
  <si>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</si>
  <si>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</si>
  <si>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</si>
  <si>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</si>
  <si>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</si>
  <si>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</si>
  <si>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</si>
  <si>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</si>
  <si>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</si>
  <si>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</si>
  <si>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</si>
  <si>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</si>
  <si>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</si>
  <si>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</si>
  <si>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</si>
  <si>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</si>
  <si>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</si>
  <si>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</si>
  <si>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</si>
  <si>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</si>
  <si>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</si>
  <si>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</si>
  <si>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</si>
  <si>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</si>
  <si>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</si>
  <si>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</si>
  <si>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</si>
  <si>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</si>
  <si>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</si>
  <si>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</si>
  <si>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</si>
  <si>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</si>
  <si>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</si>
  <si>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</si>
  <si>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</si>
  <si>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</si>
  <si>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</si>
  <si>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</si>
  <si>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</si>
  <si>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</si>
  <si>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</si>
  <si>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</si>
  <si>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</si>
  <si>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</si>
  <si>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</si>
  <si>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</si>
  <si>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</si>
  <si>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</si>
  <si>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</si>
  <si>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</si>
  <si>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</si>
  <si>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</si>
  <si>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</si>
  <si>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</si>
  <si>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</si>
  <si>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</si>
  <si>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</si>
  <si>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</si>
  <si>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</si>
  <si>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</si>
  <si>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</si>
  <si>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</si>
  <si>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</si>
  <si>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</si>
  <si>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</si>
  <si>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</si>
  <si>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</si>
  <si>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</si>
  <si>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</si>
  <si>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</si>
  <si>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</si>
  <si>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</si>
  <si>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</si>
  <si>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</si>
  <si>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</si>
  <si>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</si>
  <si>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</si>
  <si>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</si>
  <si>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</si>
  <si>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</si>
  <si>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</si>
  <si>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</si>
  <si>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</si>
  <si>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</si>
  <si>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</si>
  <si>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</si>
  <si>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</si>
  <si>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</si>
  <si>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</si>
  <si>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</si>
  <si>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</si>
  <si>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</si>
  <si>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</si>
  <si>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</si>
  <si>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</si>
  <si>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</si>
  <si>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</si>
  <si>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</si>
  <si>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</si>
  <si>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</si>
  <si>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</si>
  <si>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</si>
  <si>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</si>
  <si>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</si>
  <si>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</si>
  <si>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</si>
  <si>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</si>
  <si>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</si>
  <si>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</si>
  <si>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</si>
  <si>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</si>
  <si>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</si>
  <si>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</si>
  <si>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</si>
  <si>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</si>
  <si>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</si>
  <si>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</si>
  <si>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</si>
  <si>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</si>
  <si>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</si>
  <si>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</si>
  <si>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</si>
  <si>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</si>
  <si>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</si>
  <si>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</si>
  <si>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</si>
  <si>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</si>
  <si>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</si>
  <si>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</si>
  <si>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</si>
  <si>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</si>
  <si>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</si>
  <si>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</si>
  <si>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</si>
  <si>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</si>
  <si>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</si>
  <si>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</si>
  <si>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</si>
  <si>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</si>
  <si>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</si>
  <si>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</si>
  <si>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</si>
  <si>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</si>
  <si>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</si>
  <si>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</si>
  <si>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</si>
  <si>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</si>
  <si>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</si>
  <si>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</si>
  <si>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</si>
  <si>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</si>
  <si>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</si>
  <si>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</si>
  <si>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</si>
  <si>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</si>
  <si>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</si>
  <si>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</si>
  <si>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</si>
  <si>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</si>
  <si>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</si>
  <si>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</si>
  <si>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</si>
  <si>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</si>
  <si>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</si>
  <si>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</si>
  <si>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</si>
  <si>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</si>
  <si>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</si>
  <si>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</si>
  <si>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</si>
  <si>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</si>
  <si>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</si>
  <si>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</si>
  <si>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</si>
  <si>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</si>
  <si>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</si>
  <si>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</si>
  <si>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</si>
  <si>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</si>
  <si>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</si>
  <si>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</si>
  <si>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</si>
  <si>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</si>
  <si>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</si>
  <si>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</si>
  <si>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</si>
  <si>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</si>
  <si>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</si>
  <si>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</si>
  <si>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</si>
  <si>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</si>
  <si>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</si>
  <si>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</si>
  <si>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</si>
  <si>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</si>
  <si>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</si>
  <si>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</si>
  <si>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</si>
  <si>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</si>
  <si>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</si>
  <si>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</si>
  <si>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</si>
  <si>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</si>
  <si>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</si>
  <si>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</si>
  <si>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</si>
  <si>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</si>
  <si>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</si>
  <si>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</si>
  <si>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</si>
  <si>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</si>
  <si>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</si>
  <si>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</si>
  <si>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</si>
  <si>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</si>
  <si>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</si>
  <si>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</si>
  <si>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</si>
  <si>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</si>
  <si>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</si>
  <si>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</si>
  <si>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</si>
  <si>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</si>
  <si>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</si>
  <si>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</si>
  <si>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</si>
  <si>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</si>
  <si>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</si>
  <si>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</si>
  <si>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</si>
  <si>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</si>
  <si>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</si>
  <si>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</si>
  <si>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</si>
  <si>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</si>
  <si>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</si>
  <si>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</si>
  <si>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</si>
  <si>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</si>
  <si>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</si>
  <si>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</si>
  <si>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</si>
  <si>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</si>
  <si>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</si>
  <si>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</si>
  <si>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</si>
  <si>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</si>
  <si>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</si>
  <si>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</si>
  <si>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</si>
  <si>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</si>
  <si>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</si>
  <si>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</si>
  <si>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</si>
  <si>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</si>
  <si>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</si>
  <si>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</si>
  <si>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</si>
  <si>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</si>
  <si>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</si>
  <si>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</si>
  <si>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</si>
  <si>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</si>
  <si>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</si>
  <si>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</si>
  <si>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</si>
  <si>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</si>
  <si>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</si>
  <si>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</si>
  <si>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</si>
  <si>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</si>
  <si>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</si>
  <si>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</si>
  <si>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</si>
  <si>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</si>
  <si>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</si>
  <si>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</si>
  <si>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</si>
  <si>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</si>
  <si>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</si>
  <si>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</si>
  <si>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</si>
  <si>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</si>
  <si>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</si>
  <si>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</si>
  <si>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</si>
  <si>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</si>
  <si>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</si>
  <si>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</si>
  <si>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</si>
  <si>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</si>
  <si>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</si>
  <si>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</si>
  <si>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</si>
  <si>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</si>
  <si>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</si>
  <si>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</si>
  <si>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</si>
  <si>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</si>
  <si>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</si>
  <si>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</si>
  <si>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</si>
  <si>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</si>
  <si>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</si>
  <si>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</si>
  <si>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</si>
  <si>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</si>
  <si>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</si>
  <si>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</si>
  <si>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</si>
  <si>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</si>
  <si>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</si>
  <si>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</si>
  <si>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</si>
  <si>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</si>
  <si>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</si>
  <si>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</si>
  <si>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</si>
  <si>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</si>
  <si>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</si>
  <si>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</si>
  <si>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</si>
  <si>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</si>
  <si>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</si>
  <si>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</si>
  <si>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</si>
  <si>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</si>
  <si>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</si>
  <si>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</si>
  <si>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</si>
  <si>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</si>
  <si>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</si>
  <si>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</si>
  <si>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</si>
  <si>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</si>
  <si>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</si>
  <si>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</si>
  <si>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</si>
  <si>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</si>
  <si>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</si>
  <si>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</si>
  <si>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</si>
  <si>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</si>
  <si>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</si>
  <si>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</si>
  <si>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</si>
  <si>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</si>
  <si>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</si>
  <si>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</si>
  <si>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</si>
  <si>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</si>
  <si>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</si>
  <si>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</si>
  <si>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</si>
  <si>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</si>
  <si>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</si>
  <si>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</si>
  <si>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</si>
  <si>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</si>
  <si>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</si>
  <si>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</si>
  <si>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</si>
  <si>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</si>
  <si>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</si>
  <si>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</si>
  <si>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</si>
  <si>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</si>
  <si>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</si>
  <si>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</si>
  <si>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</si>
  <si>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</si>
  <si>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</si>
  <si>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</si>
  <si>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</si>
  <si>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</si>
  <si>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</si>
  <si>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</si>
  <si>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</si>
  <si>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</si>
  <si>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</si>
  <si>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</si>
  <si>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</si>
  <si>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</si>
  <si>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</si>
  <si>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</si>
  <si>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</si>
  <si>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</si>
  <si>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</si>
  <si>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</si>
  <si>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</si>
  <si>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</si>
  <si>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</si>
  <si>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</si>
  <si>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</si>
  <si>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</si>
  <si>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</si>
  <si>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</si>
  <si>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</si>
  <si>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</si>
  <si>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</si>
  <si>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</si>
  <si>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</si>
  <si>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</si>
  <si>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</si>
  <si>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</si>
  <si>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</si>
  <si>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</si>
  <si>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</si>
  <si>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</si>
  <si>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</si>
  <si>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</si>
  <si>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</si>
  <si>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</si>
  <si>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</si>
  <si>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</si>
  <si>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</si>
  <si>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</si>
  <si>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</si>
  <si>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</si>
  <si>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</si>
  <si>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</si>
  <si>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</si>
  <si>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</si>
  <si>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</si>
  <si>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</si>
  <si>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</si>
  <si>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</si>
  <si>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</si>
  <si>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</si>
  <si>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</si>
  <si>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</si>
  <si>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</si>
  <si>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</si>
  <si>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</si>
  <si>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</si>
  <si>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</si>
  <si>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</si>
  <si>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</si>
  <si>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</si>
  <si>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</si>
  <si>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</si>
  <si>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</si>
  <si>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</si>
  <si>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</si>
  <si>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</si>
  <si>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</si>
  <si>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</si>
  <si>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</si>
  <si>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</si>
  <si>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</si>
  <si>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</si>
  <si>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</si>
  <si>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</si>
  <si>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</si>
  <si>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</si>
  <si>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</si>
  <si>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</si>
  <si>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</si>
  <si>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</si>
  <si>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</si>
  <si>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</si>
  <si>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</si>
  <si>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</si>
  <si>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</si>
  <si>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</si>
  <si>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</si>
  <si>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</si>
  <si>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</si>
  <si>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</si>
  <si>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</si>
  <si>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</si>
  <si>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</si>
  <si>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</si>
  <si>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</si>
  <si>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</si>
  <si>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</si>
  <si>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</si>
  <si>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</si>
  <si>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</si>
  <si>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</si>
  <si>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</si>
  <si>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</si>
  <si>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</si>
  <si>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</si>
  <si>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</si>
  <si>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</si>
  <si>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</si>
  <si>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</si>
  <si>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</si>
  <si>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</si>
  <si>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</si>
  <si>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</si>
  <si>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</si>
  <si>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</si>
  <si>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</si>
  <si>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</si>
  <si>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</si>
  <si>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</si>
  <si>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</si>
  <si>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</si>
  <si>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</si>
  <si>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</si>
  <si>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</si>
  <si>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</si>
  <si>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</si>
  <si>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</si>
  <si>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</si>
  <si>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</si>
  <si>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</si>
  <si>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</si>
  <si>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</si>
  <si>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</si>
  <si>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</si>
  <si>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</si>
  <si>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</si>
  <si>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</si>
  <si>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</si>
  <si>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</si>
  <si>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</si>
  <si>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</si>
  <si>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</si>
  <si>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</si>
  <si>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</si>
  <si>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</si>
  <si>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</si>
  <si>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</si>
  <si>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</si>
  <si>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</si>
  <si>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</si>
  <si>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</si>
  <si>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</si>
  <si>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</si>
  <si>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</si>
  <si>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</si>
  <si>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</si>
  <si>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</si>
  <si>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</si>
  <si>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</si>
  <si>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</si>
  <si>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</si>
  <si>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</si>
  <si>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</si>
  <si>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</si>
  <si>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</si>
  <si>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</si>
  <si>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</si>
  <si>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</si>
  <si>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</si>
  <si>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</si>
  <si>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</si>
  <si>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</si>
  <si>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</si>
  <si>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</si>
  <si>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</si>
  <si>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</si>
  <si>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</si>
  <si>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</si>
  <si>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</si>
  <si>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</si>
  <si>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</si>
  <si>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</si>
  <si>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</si>
  <si>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</si>
  <si>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</si>
  <si>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</si>
  <si>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</si>
  <si>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</si>
  <si>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</si>
  <si>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</si>
  <si>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</si>
  <si>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</si>
  <si>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</si>
  <si>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</si>
  <si>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</si>
  <si>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</si>
  <si>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</si>
  <si>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</si>
  <si>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</si>
  <si>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</si>
  <si>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</si>
  <si>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</si>
  <si>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</si>
  <si>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</si>
  <si>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</si>
  <si>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</si>
  <si>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</si>
  <si>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</si>
  <si>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</si>
  <si>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</si>
  <si>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</si>
  <si>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</si>
  <si>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</si>
  <si>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</si>
  <si>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</si>
  <si>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</si>
  <si>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</si>
  <si>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</si>
  <si>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</si>
  <si>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</si>
  <si>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</si>
  <si>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</si>
  <si>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</si>
  <si>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</si>
  <si>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</si>
  <si>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</si>
  <si>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</si>
  <si>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</si>
  <si>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</si>
  <si>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</si>
  <si>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</si>
  <si>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</si>
  <si>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</si>
  <si>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</si>
  <si>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</si>
  <si>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</si>
  <si>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</si>
  <si>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</si>
  <si>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</si>
  <si>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</si>
  <si>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</si>
  <si>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</si>
  <si>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</si>
  <si>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</si>
  <si>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</si>
  <si>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</si>
  <si>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</si>
  <si>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</si>
  <si>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</si>
  <si>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</si>
  <si>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</si>
  <si>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</si>
  <si>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</si>
  <si>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</si>
  <si>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</si>
  <si>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</si>
  <si>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</si>
  <si>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</si>
  <si>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</si>
  <si>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</si>
  <si>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</si>
  <si>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</si>
  <si>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</si>
  <si>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</si>
  <si>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</si>
  <si>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</si>
  <si>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</si>
  <si>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</si>
  <si>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</si>
  <si>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</si>
  <si>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</si>
  <si>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</si>
  <si>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</si>
  <si>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</si>
  <si>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</si>
  <si>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</si>
  <si>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</si>
  <si>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</si>
  <si>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</si>
  <si>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</si>
  <si>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</si>
  <si>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</si>
  <si>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</si>
  <si>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</si>
  <si>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</si>
  <si>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</si>
  <si>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</si>
  <si>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</si>
  <si>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</si>
  <si>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</si>
  <si>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</si>
  <si>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</si>
  <si>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</si>
  <si>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</si>
  <si>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</si>
  <si>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</si>
  <si>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</si>
  <si>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</si>
  <si>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</si>
  <si>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</si>
  <si>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</si>
  <si>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</si>
  <si>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</si>
  <si>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</si>
  <si>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</si>
  <si>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</si>
  <si>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</si>
  <si>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</si>
  <si>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</si>
  <si>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</si>
  <si>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</si>
  <si>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</si>
  <si>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</si>
  <si>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</si>
  <si>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</si>
  <si>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</si>
  <si>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</si>
  <si>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</si>
  <si>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</si>
  <si>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</si>
  <si>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</si>
  <si>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</si>
  <si>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</si>
  <si>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</si>
  <si>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</si>
  <si>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</si>
  <si>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</si>
  <si>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</si>
  <si>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</si>
  <si>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</si>
  <si>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</si>
  <si>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</si>
  <si>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</si>
  <si>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</si>
  <si>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</si>
  <si>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</si>
  <si>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</si>
  <si>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</si>
  <si>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</si>
  <si>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</si>
  <si>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</si>
  <si>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</si>
  <si>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</si>
  <si>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</si>
  <si>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</si>
  <si>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</si>
  <si>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</si>
  <si>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</si>
  <si>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</si>
  <si>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</si>
  <si>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</si>
  <si>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</si>
  <si>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</si>
  <si>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</si>
  <si>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</si>
  <si>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</si>
  <si>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</si>
  <si>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</si>
  <si>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</si>
  <si>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</si>
  <si>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</si>
  <si>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</si>
  <si>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</si>
  <si>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</si>
  <si>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</si>
  <si>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</si>
  <si>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</si>
  <si>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</si>
  <si>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</si>
  <si>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</si>
  <si>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</si>
  <si>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</si>
  <si>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</si>
  <si>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</si>
  <si>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</si>
  <si>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</si>
  <si>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</si>
  <si>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</si>
  <si>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</si>
  <si>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</si>
  <si>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</si>
  <si>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</si>
  <si>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</si>
  <si>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</si>
  <si>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</si>
  <si>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</si>
  <si>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</si>
  <si>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</si>
  <si>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</si>
  <si>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</si>
  <si>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</si>
  <si>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</si>
  <si>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</si>
  <si>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</si>
  <si>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</si>
  <si>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</si>
  <si>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</si>
  <si>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</si>
  <si>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</si>
  <si>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</si>
  <si>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</si>
  <si>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</si>
  <si>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</si>
  <si>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</si>
  <si>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</si>
  <si>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</si>
  <si>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</si>
  <si>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</si>
  <si>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</si>
  <si>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</si>
  <si>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</si>
  <si>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</si>
  <si>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</si>
  <si>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</si>
  <si>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</si>
  <si>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</si>
  <si>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</si>
  <si>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</si>
  <si>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</si>
  <si>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</si>
  <si>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</si>
  <si>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</si>
  <si>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</si>
  <si>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</si>
  <si>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</si>
  <si>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</si>
  <si>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</si>
  <si>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</si>
  <si>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</si>
  <si>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</si>
  <si>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</si>
  <si>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</si>
  <si>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</si>
  <si>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</si>
  <si>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</si>
  <si>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</si>
  <si>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</si>
  <si>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</si>
  <si>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</si>
  <si>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</si>
  <si>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</si>
  <si>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</si>
  <si>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</si>
  <si>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</si>
  <si>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</si>
  <si>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</si>
  <si>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</si>
  <si>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</si>
  <si>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</si>
  <si>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</si>
  <si>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</si>
  <si>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</si>
  <si>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</si>
  <si>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</si>
  <si>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</si>
  <si>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</si>
  <si>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</si>
  <si>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</si>
  <si>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</si>
  <si>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</si>
  <si>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</si>
  <si>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</si>
  <si>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</si>
  <si>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</si>
  <si>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</si>
  <si>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</si>
  <si>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</si>
  <si>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</si>
  <si>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</si>
  <si>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</si>
  <si>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</si>
  <si>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</si>
  <si>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</si>
  <si>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</si>
  <si>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</si>
  <si>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</si>
  <si>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</si>
  <si>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</si>
  <si>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</si>
  <si>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</si>
  <si>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</si>
  <si>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</si>
  <si>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</si>
  <si>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</si>
  <si>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</si>
  <si>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</si>
  <si>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</si>
  <si>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</si>
  <si>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</si>
  <si>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</si>
  <si>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</si>
  <si>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</si>
  <si>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</si>
  <si>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</si>
  <si>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</si>
  <si>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</si>
  <si>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</si>
  <si>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</si>
  <si>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</si>
  <si>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</si>
  <si>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</si>
  <si>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</si>
  <si>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</si>
  <si>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</si>
  <si>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</si>
  <si>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</si>
  <si>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</si>
  <si>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</si>
  <si>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</si>
  <si>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</si>
  <si>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</si>
  <si>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</si>
  <si>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</si>
  <si>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</si>
  <si>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</si>
  <si>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</si>
  <si>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</si>
  <si>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</si>
  <si>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</si>
  <si>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</si>
  <si>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</si>
  <si>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</si>
  <si>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</si>
  <si>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</si>
  <si>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</si>
  <si>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</si>
  <si>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</si>
  <si>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</si>
  <si>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</si>
  <si>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</si>
  <si>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</si>
  <si>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</si>
  <si>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</si>
  <si>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</si>
  <si>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</si>
  <si>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</si>
  <si>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</si>
  <si>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</si>
  <si>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</si>
  <si>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</si>
  <si>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</si>
  <si>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</si>
  <si>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</si>
  <si>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</si>
  <si>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</si>
  <si>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</si>
  <si>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</si>
  <si>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</si>
  <si>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</si>
  <si>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</si>
  <si>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</si>
  <si>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</si>
  <si>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</si>
  <si>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</si>
  <si>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</si>
  <si>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</si>
  <si>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</si>
  <si>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</si>
  <si>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</si>
  <si>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</si>
  <si>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</si>
  <si>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</si>
  <si>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</si>
  <si>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</si>
  <si>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</si>
  <si>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</si>
  <si>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</si>
  <si>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</si>
  <si>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</si>
  <si>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</si>
  <si>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</si>
  <si>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</si>
  <si>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</si>
  <si>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</si>
  <si>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</si>
  <si>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</si>
  <si>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</si>
  <si>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</si>
  <si>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</si>
  <si>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</si>
  <si>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</si>
  <si>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</si>
  <si>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</si>
  <si>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</si>
  <si>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</si>
  <si>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</si>
  <si>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</si>
  <si>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</si>
  <si>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</si>
  <si>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</si>
  <si>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</si>
  <si>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</si>
  <si>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</si>
  <si>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</si>
  <si>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</si>
  <si>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</si>
  <si>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</si>
  <si>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</si>
  <si>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</si>
  <si>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</si>
  <si>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</si>
  <si>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</si>
  <si>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</si>
  <si>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</si>
  <si>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</si>
  <si>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</si>
  <si>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</si>
  <si>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</si>
  <si>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</si>
  <si>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</si>
  <si>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</si>
  <si>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</si>
  <si>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</si>
  <si>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</si>
  <si>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</si>
  <si>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</si>
  <si>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</si>
  <si>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</si>
  <si>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</si>
  <si>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</si>
  <si>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</si>
  <si>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</si>
  <si>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</si>
  <si>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</si>
  <si>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</si>
  <si>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</si>
  <si>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</si>
  <si>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</si>
  <si>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</si>
  <si>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</si>
  <si>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</si>
  <si>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</si>
  <si>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</si>
  <si>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</si>
  <si>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</si>
  <si>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</si>
  <si>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</si>
  <si>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</si>
  <si>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</si>
  <si>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</si>
  <si>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</si>
  <si>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</si>
  <si>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</si>
  <si>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</si>
  <si>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</si>
  <si>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</si>
  <si>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</si>
  <si>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</si>
  <si>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</si>
  <si>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</si>
  <si>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</si>
  <si>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</si>
  <si>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</si>
  <si>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</si>
  <si>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</si>
  <si>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</si>
  <si>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</si>
  <si>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</si>
  <si>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</si>
  <si>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</si>
  <si>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</si>
  <si>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</si>
  <si>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</si>
  <si>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</si>
  <si>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</si>
  <si>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</si>
  <si>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</si>
  <si>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</si>
  <si>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</si>
  <si>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</si>
  <si>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</si>
  <si>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</si>
  <si>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</si>
  <si>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</si>
  <si>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</si>
  <si>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</si>
  <si>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</si>
  <si>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</si>
  <si>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</si>
  <si>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</si>
  <si>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</si>
  <si>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</si>
  <si>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</si>
  <si>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</si>
  <si>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</si>
  <si>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</si>
  <si>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</si>
  <si>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</si>
  <si>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</si>
  <si>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</si>
  <si>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</si>
  <si>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</si>
  <si>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</si>
  <si>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</si>
  <si>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</si>
  <si>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</si>
  <si>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</si>
  <si>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</si>
  <si>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</si>
  <si>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</si>
  <si>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</si>
  <si>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</si>
  <si>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</si>
  <si>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</si>
  <si>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</si>
  <si>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</si>
  <si>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</si>
  <si>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</si>
  <si>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</si>
  <si>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</si>
  <si>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</si>
  <si>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</si>
  <si>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</si>
  <si>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</si>
  <si>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</si>
  <si>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</si>
  <si>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</si>
  <si>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</si>
  <si>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</si>
  <si>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</si>
  <si>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</si>
  <si>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</si>
  <si>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</si>
  <si>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</si>
  <si>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</si>
  <si>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</si>
  <si>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</si>
  <si>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</si>
  <si>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</si>
  <si>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</si>
  <si>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</si>
  <si>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</si>
  <si>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</si>
  <si>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</si>
  <si>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</si>
  <si>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</si>
  <si>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</si>
  <si>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</si>
  <si>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</si>
  <si>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</si>
  <si>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</si>
  <si>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</si>
  <si>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</si>
  <si>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</si>
  <si>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</si>
  <si>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</si>
  <si>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</si>
  <si>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</si>
  <si>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</si>
  <si>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</si>
  <si>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</si>
  <si>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</si>
  <si>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</si>
  <si>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</si>
  <si>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</si>
  <si>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</si>
  <si>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</si>
  <si>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</si>
  <si>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</si>
  <si>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</si>
  <si>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</si>
  <si>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</si>
  <si>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</si>
  <si>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</si>
  <si>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</si>
  <si>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</si>
  <si>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</si>
  <si>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</si>
  <si>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</si>
  <si>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</si>
  <si>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</si>
  <si>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</si>
  <si>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</si>
  <si>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</si>
  <si>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</si>
  <si>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</si>
  <si>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</si>
  <si>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</si>
  <si>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</si>
  <si>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</si>
  <si>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</si>
  <si>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</si>
  <si>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</si>
  <si>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</si>
  <si>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</si>
  <si>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</si>
  <si>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</si>
  <si>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</si>
  <si>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</si>
  <si>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</si>
  <si>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</si>
  <si>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</si>
  <si>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</si>
  <si>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</si>
  <si>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</si>
  <si>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</si>
  <si>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</si>
  <si>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</si>
  <si>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</si>
  <si>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</si>
  <si>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</si>
  <si>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</si>
  <si>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</si>
  <si>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</si>
  <si>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</si>
  <si>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</si>
  <si>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</si>
  <si>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</si>
  <si>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</si>
  <si>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</si>
  <si>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</si>
  <si>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</si>
  <si>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</si>
  <si>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</si>
  <si>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</si>
  <si>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</si>
  <si>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</si>
  <si>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</si>
  <si>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</si>
  <si>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</si>
  <si>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</si>
  <si>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</si>
  <si>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</si>
  <si>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</si>
  <si>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</si>
  <si>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</si>
  <si>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</si>
  <si>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</si>
  <si>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</si>
  <si>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</si>
  <si>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</si>
  <si>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</si>
  <si>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</si>
  <si>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</si>
  <si>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</si>
  <si>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</si>
  <si>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</si>
  <si>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</si>
  <si>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</si>
  <si>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</si>
  <si>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</si>
  <si>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</si>
  <si>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</si>
  <si>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</si>
  <si>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</si>
  <si>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</si>
  <si>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</si>
  <si>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</si>
  <si>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</si>
  <si>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</si>
  <si>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</si>
  <si>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</si>
  <si>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</si>
  <si>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</si>
  <si>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</si>
  <si>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</si>
  <si>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</si>
  <si>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</si>
  <si>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</si>
  <si>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</si>
  <si>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</si>
  <si>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</si>
  <si>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</si>
  <si>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</si>
  <si>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</si>
  <si>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</si>
  <si>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</si>
  <si>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</si>
  <si>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</si>
  <si>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</si>
  <si>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</si>
  <si>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</si>
  <si>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</si>
  <si>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</si>
  <si>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</si>
  <si>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</si>
  <si>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</si>
  <si>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</si>
  <si>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</si>
  <si>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</si>
  <si>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</si>
  <si>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</si>
  <si>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</si>
  <si>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</si>
  <si>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</si>
  <si>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</si>
  <si>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</si>
  <si>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</si>
  <si>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</si>
  <si>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</si>
  <si>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</si>
  <si>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</si>
  <si>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</si>
  <si>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</si>
  <si>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</si>
  <si>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</si>
  <si>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</si>
  <si>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</si>
  <si>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</si>
  <si>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</si>
  <si>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</si>
  <si>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</si>
  <si>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</si>
  <si>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</si>
  <si>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</si>
  <si>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</si>
  <si>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</si>
  <si>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</si>
  <si>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</si>
  <si>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</si>
  <si>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</si>
  <si>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</si>
  <si>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</si>
  <si>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</si>
  <si>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</si>
  <si>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</si>
  <si>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</si>
  <si>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</si>
  <si>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</si>
  <si>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</si>
  <si>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</si>
  <si>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</si>
  <si>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</si>
  <si>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</si>
  <si>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</si>
  <si>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</si>
  <si>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</si>
  <si>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</si>
  <si>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</si>
  <si>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</si>
  <si>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</si>
  <si>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</si>
  <si>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</si>
  <si>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</si>
  <si>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</si>
  <si>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</si>
  <si>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</si>
  <si>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</si>
  <si>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</si>
  <si>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</si>
  <si>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</si>
  <si>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</si>
  <si>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</si>
  <si>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</si>
  <si>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</si>
  <si>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</si>
  <si>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</si>
  <si>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</si>
  <si>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</si>
  <si>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</si>
  <si>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</si>
  <si>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</si>
  <si>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</si>
  <si>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</si>
  <si>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</si>
  <si>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</si>
  <si>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</si>
  <si>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</si>
  <si>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</si>
  <si>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</si>
  <si>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</si>
  <si>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</si>
  <si>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</si>
  <si>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</si>
  <si>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</si>
  <si>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</si>
  <si>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</si>
  <si>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</si>
  <si>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</si>
  <si>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</si>
  <si>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</si>
  <si>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</si>
  <si>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</si>
  <si>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</si>
  <si>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</si>
  <si>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</si>
  <si>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</si>
  <si>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</si>
  <si>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</si>
  <si>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</si>
  <si>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</si>
  <si>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</si>
  <si>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</si>
  <si>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</si>
  <si>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</si>
  <si>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</si>
  <si>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</si>
  <si>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</si>
  <si>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</si>
  <si>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</si>
  <si>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</si>
  <si>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</si>
  <si>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</si>
  <si>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</si>
  <si>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</si>
  <si>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</si>
  <si>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</si>
  <si>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</si>
  <si>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</si>
  <si>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</si>
  <si>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</si>
  <si>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</si>
  <si>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</si>
  <si>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</si>
  <si>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</si>
  <si>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</si>
  <si>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</si>
  <si>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</si>
  <si>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</si>
  <si>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</si>
  <si>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</si>
  <si>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</si>
  <si>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</si>
  <si>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</si>
  <si>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</si>
  <si>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</si>
  <si>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</si>
  <si>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</si>
  <si>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</si>
  <si>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</si>
  <si>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</si>
  <si>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</si>
  <si>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</si>
  <si>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</si>
  <si>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</si>
  <si>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</si>
  <si>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</si>
  <si>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</si>
  <si>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</si>
  <si>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</si>
  <si>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</si>
  <si>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</si>
  <si>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</si>
  <si>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</si>
  <si>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</si>
  <si>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</si>
  <si>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</si>
  <si>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</si>
  <si>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</si>
  <si>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</si>
  <si>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</si>
  <si>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</si>
  <si>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</si>
  <si>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</si>
  <si>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</si>
  <si>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</si>
  <si>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</si>
  <si>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</si>
  <si>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</si>
  <si>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</si>
  <si>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</si>
  <si>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</si>
  <si>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</si>
  <si>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</si>
  <si>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</si>
  <si>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</si>
  <si>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</si>
  <si>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</si>
  <si>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</si>
  <si>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</si>
  <si>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</si>
  <si>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</si>
  <si>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</si>
  <si>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</si>
  <si>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</si>
  <si>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</si>
  <si>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</si>
  <si>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</si>
  <si>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</si>
  <si>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</si>
  <si>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</si>
  <si>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</si>
  <si>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</si>
  <si>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</si>
  <si>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</si>
  <si>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</si>
  <si>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</si>
  <si>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</si>
  <si>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</si>
  <si>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</si>
  <si>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</si>
  <si>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</si>
  <si>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</si>
  <si>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</si>
  <si>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</si>
  <si>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</si>
  <si>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</si>
  <si>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</si>
  <si>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</si>
  <si>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</si>
  <si>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</si>
  <si>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</si>
  <si>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</si>
  <si>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</si>
  <si>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</si>
  <si>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</si>
  <si>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</si>
  <si>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</si>
  <si>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</si>
  <si>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</si>
  <si>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</si>
  <si>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</si>
  <si>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</si>
  <si>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</si>
  <si>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</si>
  <si>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</si>
  <si>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</si>
  <si>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</si>
  <si>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</si>
  <si>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</si>
  <si>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</si>
  <si>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</si>
  <si>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</si>
  <si>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</si>
  <si>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</si>
  <si>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</si>
  <si>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</si>
  <si>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</si>
  <si>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</si>
  <si>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</si>
  <si>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</si>
  <si>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</si>
  <si>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</si>
  <si>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</si>
  <si>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</si>
  <si>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</si>
  <si>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</si>
  <si>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</si>
  <si>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</si>
  <si>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</si>
  <si>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</si>
  <si>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</si>
  <si>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</si>
  <si>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</si>
  <si>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</si>
  <si>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</si>
  <si>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</si>
  <si>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</si>
  <si>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</si>
  <si>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</si>
  <si>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</si>
  <si>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</si>
  <si>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</si>
  <si>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</si>
  <si>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</si>
  <si>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</si>
  <si>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</si>
  <si>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</si>
  <si>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</si>
  <si>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</si>
  <si>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</si>
  <si>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</si>
  <si>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</si>
  <si>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</si>
  <si>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</si>
  <si>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</si>
  <si>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</si>
  <si>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</si>
  <si>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</si>
  <si>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</si>
  <si>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</si>
  <si>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</si>
  <si>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</si>
  <si>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</si>
  <si>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</si>
  <si>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</si>
  <si>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</si>
  <si>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</si>
  <si>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</si>
  <si>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</si>
  <si>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</si>
  <si>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</si>
  <si>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</si>
  <si>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</si>
  <si>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</si>
  <si>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</si>
  <si>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</si>
  <si>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</si>
  <si>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</si>
  <si>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</si>
  <si>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</si>
  <si>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</si>
  <si>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</si>
  <si>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</si>
  <si>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</si>
  <si>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</si>
  <si>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</si>
  <si>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</si>
  <si>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</si>
  <si>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</si>
  <si>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</si>
  <si>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</si>
  <si>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</si>
  <si>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</si>
  <si>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</si>
  <si>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</si>
  <si>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</si>
  <si>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</si>
  <si>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</si>
  <si>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</si>
  <si>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</si>
  <si>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</si>
  <si>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</si>
  <si>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</si>
  <si>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</si>
  <si>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</si>
  <si>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</si>
  <si>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</si>
  <si>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</si>
  <si>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</si>
  <si>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</si>
  <si>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</si>
  <si>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</si>
  <si>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</si>
  <si>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</si>
  <si>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</si>
  <si>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</si>
  <si>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</si>
  <si>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</si>
  <si>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</si>
  <si>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</si>
  <si>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</si>
  <si>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</si>
  <si>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</si>
  <si>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</si>
  <si>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</si>
  <si>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</si>
  <si>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</si>
  <si>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</si>
  <si>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</si>
  <si>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</si>
  <si>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</si>
  <si>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</si>
  <si>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</si>
  <si>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</si>
  <si>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</si>
  <si>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</si>
  <si>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</si>
  <si>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</si>
  <si>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</si>
  <si>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</si>
  <si>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</si>
  <si>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</si>
  <si>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</si>
  <si>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</si>
  <si>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</si>
  <si>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</si>
  <si>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</si>
  <si>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</si>
  <si>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</si>
  <si>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</si>
  <si>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</si>
  <si>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</si>
  <si>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</si>
  <si>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</si>
  <si>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</si>
  <si>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</si>
  <si>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</si>
  <si>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</si>
  <si>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</si>
  <si>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</si>
  <si>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</si>
  <si>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</si>
  <si>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</si>
  <si>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</si>
  <si>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</si>
  <si>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</si>
  <si>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</si>
  <si>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</si>
  <si>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</si>
  <si>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</si>
  <si>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</si>
  <si>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</si>
  <si>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</si>
  <si>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</si>
  <si>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</si>
  <si>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</si>
  <si>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</si>
  <si>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</si>
  <si>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</si>
  <si>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</si>
  <si>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</si>
  <si>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</si>
  <si>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</si>
  <si>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</si>
  <si>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</si>
  <si>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</si>
  <si>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</si>
  <si>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</si>
  <si>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</si>
  <si>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</si>
  <si>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</si>
  <si>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</si>
  <si>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</si>
  <si>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</si>
  <si>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</si>
  <si>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</si>
  <si>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</si>
  <si>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</si>
  <si>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</si>
  <si>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</si>
  <si>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</si>
  <si>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</si>
  <si>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</si>
  <si>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</si>
  <si>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</si>
  <si>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</si>
  <si>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</si>
  <si>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</si>
  <si>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</si>
  <si>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</si>
  <si>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</si>
  <si>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</si>
  <si>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</si>
  <si>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</si>
  <si>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</si>
  <si>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</si>
  <si>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</si>
  <si>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</si>
  <si>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</si>
  <si>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</si>
  <si>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</si>
  <si>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</si>
  <si>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</si>
  <si>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</si>
  <si>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</si>
  <si>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</si>
  <si>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</si>
  <si>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</si>
  <si>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</si>
  <si>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</si>
  <si>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</si>
  <si>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</si>
  <si>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</si>
  <si>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</si>
  <si>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</si>
  <si>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</si>
  <si>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</si>
  <si>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</si>
  <si>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</si>
  <si>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</si>
  <si>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</si>
  <si>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</si>
  <si>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</si>
  <si>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</si>
  <si>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</si>
  <si>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</si>
  <si>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</si>
  <si>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</si>
  <si>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</si>
  <si>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</si>
  <si>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</si>
  <si>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</si>
  <si>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</si>
  <si>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</si>
  <si>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</si>
  <si>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</si>
  <si>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</si>
  <si>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</si>
  <si>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</si>
  <si>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</si>
  <si>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</si>
  <si>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</si>
  <si>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</si>
  <si>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</si>
  <si>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</si>
  <si>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</si>
  <si>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</si>
  <si>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</si>
  <si>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</si>
  <si>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</si>
  <si>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</si>
  <si>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</si>
  <si>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</si>
  <si>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</si>
  <si>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</si>
  <si>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</si>
  <si>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</si>
  <si>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</si>
  <si>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</si>
  <si>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</si>
  <si>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</si>
  <si>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</si>
  <si>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</si>
  <si>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</si>
  <si>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</si>
  <si>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</si>
  <si>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</si>
  <si>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</si>
  <si>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</si>
  <si>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</si>
  <si>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</si>
  <si>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</si>
  <si>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</si>
  <si>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</si>
  <si>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</si>
  <si>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</si>
  <si>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</si>
  <si>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</si>
  <si>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</si>
  <si>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</si>
  <si>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</si>
  <si>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</si>
  <si>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</si>
  <si>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</si>
  <si>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</si>
  <si>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</si>
  <si>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</si>
  <si>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</si>
  <si>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</si>
  <si>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</si>
  <si>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</si>
  <si>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</si>
  <si>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</si>
  <si>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</si>
  <si>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</si>
  <si>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</si>
  <si>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</si>
  <si>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</si>
  <si>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</si>
  <si>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</si>
  <si>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</si>
  <si>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</si>
  <si>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</si>
  <si>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</si>
  <si>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</si>
  <si>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</si>
  <si>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</si>
  <si>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</si>
  <si>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</si>
  <si>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</si>
  <si>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</si>
  <si>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</si>
  <si>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</si>
  <si>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</si>
  <si>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</si>
  <si>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</si>
  <si>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</si>
  <si>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</si>
  <si>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</si>
  <si>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</si>
  <si>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</si>
  <si>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</si>
  <si>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</si>
  <si>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</si>
  <si>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</si>
  <si>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</si>
  <si>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</si>
  <si>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</si>
  <si>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</si>
  <si>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</si>
  <si>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</si>
  <si>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</si>
  <si>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</si>
  <si>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</si>
  <si>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</si>
  <si>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</si>
  <si>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</si>
  <si>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</si>
  <si>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</si>
  <si>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</si>
  <si>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</si>
  <si>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</si>
  <si>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</si>
  <si>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</si>
  <si>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</si>
  <si>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</si>
  <si>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</si>
  <si>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</si>
  <si>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</si>
  <si>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</si>
  <si>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</si>
  <si>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</si>
  <si>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</si>
  <si>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</si>
  <si>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</si>
  <si>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</si>
  <si>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</si>
  <si>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</si>
  <si>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</si>
  <si>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</si>
  <si>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</si>
  <si>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</si>
  <si>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</si>
  <si>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</si>
  <si>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</si>
  <si>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</si>
  <si>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</si>
  <si>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</si>
  <si>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</si>
  <si>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</si>
  <si>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</si>
  <si>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</si>
  <si>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</si>
  <si>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</si>
  <si>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</si>
  <si>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</si>
  <si>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</si>
  <si>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</si>
  <si>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</si>
  <si>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</si>
  <si>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</si>
  <si>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</si>
  <si>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</si>
  <si>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</si>
  <si>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</si>
  <si>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</si>
  <si>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</si>
  <si>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</si>
  <si>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</si>
  <si>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</si>
  <si>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</si>
  <si>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</si>
  <si>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</si>
  <si>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</si>
  <si>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</si>
  <si>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</si>
  <si>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</si>
  <si>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</si>
  <si>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</si>
  <si>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</si>
  <si>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</si>
  <si>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</si>
  <si>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</si>
  <si>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</si>
  <si>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</si>
  <si>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</si>
  <si>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</si>
  <si>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</si>
  <si>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</si>
  <si>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</si>
  <si>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</si>
  <si>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</si>
  <si>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</si>
  <si>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</si>
  <si>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</si>
  <si>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</si>
  <si>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</si>
  <si>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</si>
  <si>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</si>
  <si>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</si>
  <si>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</si>
  <si>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</si>
  <si>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</si>
  <si>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</si>
  <si>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</si>
  <si>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</si>
  <si>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</si>
  <si>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</si>
  <si>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</si>
  <si>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</si>
  <si>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</si>
  <si>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</si>
  <si>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</si>
  <si>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</si>
  <si>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</si>
  <si>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</si>
  <si>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</si>
  <si>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</si>
  <si>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</si>
  <si>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</si>
  <si>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</si>
  <si>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</si>
  <si>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</si>
  <si>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</si>
  <si>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</si>
  <si>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</si>
  <si>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</si>
  <si>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</si>
  <si>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</si>
  <si>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</si>
  <si>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</si>
  <si>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</si>
  <si>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</si>
  <si>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</si>
  <si>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</si>
  <si>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</si>
  <si>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</si>
  <si>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</si>
  <si>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</si>
  <si>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</si>
  <si>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</si>
  <si>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</si>
  <si>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</si>
  <si>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</si>
  <si>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</si>
  <si>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</si>
  <si>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</si>
  <si>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</si>
  <si>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</si>
  <si>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</si>
  <si>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</si>
  <si>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</si>
  <si>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</si>
  <si>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</si>
  <si>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</si>
  <si>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</si>
  <si>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</si>
  <si>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</si>
  <si>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</si>
  <si>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</si>
  <si>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</si>
  <si>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</si>
  <si>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</si>
  <si>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</si>
  <si>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</si>
  <si>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</si>
  <si>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</si>
  <si>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</si>
  <si>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</si>
  <si>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</si>
  <si>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</si>
  <si>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</si>
  <si>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</si>
  <si>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</si>
  <si>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</si>
  <si>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</si>
  <si>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</si>
  <si>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</si>
  <si>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</si>
  <si>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</si>
  <si>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</si>
  <si>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</si>
  <si>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</si>
  <si>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</si>
  <si>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</si>
  <si>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</si>
  <si>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</si>
  <si>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</si>
  <si>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</si>
  <si>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</si>
  <si>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</si>
  <si>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</si>
  <si>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</si>
  <si>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</si>
  <si>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</si>
  <si>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</si>
  <si>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</si>
  <si>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</si>
  <si>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</si>
  <si>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</si>
  <si>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</si>
  <si>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</si>
  <si>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</si>
  <si>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</si>
  <si>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</si>
  <si>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</si>
  <si>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</si>
  <si>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</si>
  <si>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</si>
  <si>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</si>
  <si>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</si>
  <si>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</si>
  <si>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</si>
  <si>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</si>
  <si>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</si>
  <si>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</si>
  <si>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</si>
  <si>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</si>
  <si>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</si>
  <si>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</si>
  <si>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</si>
  <si>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</si>
  <si>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</si>
  <si>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</si>
  <si>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</si>
  <si>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</si>
  <si>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</si>
  <si>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</si>
  <si>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</si>
  <si>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</si>
  <si>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</si>
  <si>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</si>
  <si>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</si>
  <si>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</si>
  <si>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</si>
  <si>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</si>
  <si>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</si>
  <si>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</si>
  <si>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</si>
  <si>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</si>
  <si>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</si>
  <si>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</si>
  <si>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</si>
  <si>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</si>
  <si>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</si>
  <si>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</si>
  <si>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</si>
  <si>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</si>
  <si>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</si>
  <si>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</si>
  <si>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</si>
  <si>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</si>
  <si>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</si>
  <si>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</si>
  <si>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</si>
  <si>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</si>
  <si>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</si>
  <si>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</si>
  <si>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</si>
  <si>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</si>
  <si>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</si>
  <si>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</si>
  <si>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</si>
  <si>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</si>
  <si>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</si>
  <si>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</si>
  <si>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</si>
  <si>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</si>
  <si>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</si>
  <si>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</si>
  <si>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</si>
  <si>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</si>
  <si>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</si>
  <si>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</si>
  <si>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</si>
  <si>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</si>
  <si>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</si>
  <si>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</si>
  <si>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</si>
  <si>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</si>
  <si>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</si>
  <si>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</si>
  <si>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</si>
  <si>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</si>
  <si>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</si>
  <si>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</si>
  <si>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</si>
  <si>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</si>
  <si>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</si>
  <si>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</si>
  <si>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</si>
  <si>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</si>
  <si>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</si>
  <si>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</si>
  <si>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</si>
  <si>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</si>
  <si>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</si>
  <si>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</si>
  <si>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</si>
  <si>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</si>
  <si>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</si>
  <si>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</si>
  <si>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</si>
  <si>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</si>
  <si>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</si>
  <si>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</si>
  <si>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</si>
  <si>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</si>
  <si>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</si>
  <si>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</si>
  <si>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</si>
  <si>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</si>
  <si>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</si>
  <si>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</si>
  <si>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</si>
  <si>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</si>
  <si>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</si>
  <si>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</si>
  <si>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</si>
  <si>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</si>
  <si>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</si>
  <si>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</si>
  <si>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</si>
  <si>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</si>
  <si>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</si>
  <si>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</si>
  <si>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</si>
  <si>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</si>
  <si>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</si>
  <si>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</si>
  <si>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</si>
  <si>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</si>
  <si>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</si>
  <si>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</si>
  <si>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</si>
  <si>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</si>
  <si>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</si>
  <si>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</si>
  <si>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</si>
  <si>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</si>
  <si>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</si>
  <si>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</si>
  <si>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</si>
  <si>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</si>
  <si>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</si>
  <si>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</si>
  <si>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</si>
  <si>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</si>
  <si>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</si>
  <si>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</si>
  <si>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</si>
  <si>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</si>
  <si>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</si>
  <si>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</si>
  <si>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</si>
  <si>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</si>
  <si>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</si>
  <si>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</si>
  <si>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</si>
  <si>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</si>
  <si>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</si>
  <si>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</si>
  <si>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</si>
  <si>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</si>
  <si>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</si>
  <si>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</si>
  <si>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</si>
  <si>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</si>
  <si>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</si>
  <si>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</si>
  <si>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</si>
  <si>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</si>
  <si>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</si>
  <si>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</si>
  <si>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</si>
  <si>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</si>
  <si>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</si>
  <si>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</si>
  <si>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</si>
  <si>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</si>
  <si>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</si>
  <si>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</si>
  <si>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</si>
  <si>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</si>
  <si>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</si>
  <si>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</si>
  <si>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</si>
  <si>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</si>
  <si>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</si>
  <si>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</si>
  <si>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</si>
  <si>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</si>
  <si>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</si>
  <si>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</si>
  <si>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</si>
  <si>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</si>
  <si>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</si>
  <si>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</si>
  <si>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</si>
  <si>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</si>
  <si>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</si>
  <si>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</si>
  <si>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</si>
  <si>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</si>
  <si>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</si>
  <si>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</si>
  <si>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</si>
  <si>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</si>
  <si>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</si>
  <si>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</si>
  <si>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</si>
  <si>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</si>
  <si>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</si>
  <si>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</si>
  <si>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</si>
  <si>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</si>
  <si>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</si>
  <si>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</si>
  <si>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</si>
  <si>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</si>
  <si>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</si>
  <si>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</si>
  <si>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</si>
  <si>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</si>
  <si>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</si>
  <si>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</si>
  <si>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</si>
  <si>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</si>
  <si>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</si>
  <si>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</si>
  <si>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</si>
  <si>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</si>
  <si>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</si>
  <si>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</si>
  <si>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</si>
  <si>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</si>
  <si>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</si>
  <si>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</si>
  <si>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</si>
  <si>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</si>
  <si>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</si>
  <si>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</si>
  <si>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</si>
  <si>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</si>
  <si>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</si>
  <si>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</si>
  <si>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</si>
  <si>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</si>
  <si>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</si>
  <si>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</si>
  <si>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</si>
  <si>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</si>
  <si>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</si>
  <si>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</si>
  <si>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</si>
  <si>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</si>
  <si>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</si>
  <si>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</si>
  <si>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</si>
  <si>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</si>
  <si>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</si>
  <si>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</si>
  <si>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</si>
  <si>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</si>
  <si>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</si>
  <si>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</si>
  <si>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</si>
  <si>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</si>
  <si>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</si>
  <si>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</si>
  <si>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</si>
  <si>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</si>
  <si>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</si>
  <si>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</si>
  <si>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</si>
  <si>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</si>
  <si>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</si>
  <si>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</si>
  <si>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</si>
  <si>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</si>
  <si>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</si>
  <si>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</si>
  <si>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</si>
  <si>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</si>
  <si>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</si>
  <si>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</si>
  <si>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</si>
  <si>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</si>
  <si>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</si>
  <si>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</si>
  <si>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</si>
  <si>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</si>
  <si>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</si>
  <si>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</si>
  <si>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</si>
  <si>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</si>
  <si>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</si>
  <si>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</si>
  <si>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</si>
  <si>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</si>
  <si>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</si>
  <si>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</si>
  <si>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</si>
  <si>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</si>
  <si>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</si>
  <si>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</si>
  <si>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</si>
  <si>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</si>
  <si>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</si>
  <si>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</si>
  <si>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</si>
  <si>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</si>
  <si>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</si>
  <si>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</si>
  <si>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</si>
  <si>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</si>
  <si>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</si>
  <si>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</si>
  <si>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</si>
  <si>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</si>
  <si>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</si>
  <si>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</si>
  <si>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</si>
  <si>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</si>
  <si>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</si>
  <si>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</si>
  <si>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</si>
  <si>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</si>
  <si>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</si>
  <si>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</si>
  <si>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</si>
  <si>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</si>
  <si>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</si>
  <si>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</si>
  <si>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</si>
  <si>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</si>
  <si>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</si>
  <si>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</si>
  <si>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</si>
  <si>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</si>
  <si>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</si>
  <si>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</si>
  <si>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</si>
  <si>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</si>
  <si>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</si>
  <si>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</si>
  <si>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</si>
  <si>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</si>
  <si>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</si>
  <si>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</si>
  <si>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</si>
  <si>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</si>
  <si>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</si>
  <si>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</si>
  <si>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</si>
  <si>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</si>
  <si>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</si>
  <si>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</si>
  <si>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</si>
  <si>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</si>
  <si>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</si>
  <si>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</si>
  <si>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</si>
  <si>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</si>
  <si>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</si>
  <si>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</si>
  <si>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</si>
  <si>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</si>
  <si>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</si>
  <si>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</si>
  <si>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</si>
  <si>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</si>
  <si>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</si>
  <si>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</si>
  <si>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</si>
  <si>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</si>
  <si>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</si>
  <si>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</si>
  <si>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</si>
  <si>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</si>
  <si>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</si>
  <si>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</si>
  <si>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</si>
  <si>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</si>
  <si>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</si>
  <si>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</si>
  <si>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</si>
  <si>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</si>
  <si>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</si>
  <si>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</si>
  <si>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</si>
  <si>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</si>
  <si>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</si>
  <si>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</si>
  <si>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</si>
  <si>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</si>
  <si>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</si>
  <si>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</si>
  <si>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</si>
  <si>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</si>
  <si>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</si>
  <si>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</si>
  <si>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</si>
  <si>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</si>
  <si>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</si>
  <si>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</si>
  <si>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</si>
  <si>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</si>
  <si>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</si>
  <si>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</si>
  <si>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</si>
  <si>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</si>
  <si>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</si>
  <si>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</si>
  <si>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</si>
  <si>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</si>
  <si>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</si>
  <si>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</si>
  <si>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</si>
  <si>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</si>
  <si>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</si>
  <si>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</si>
  <si>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</si>
  <si>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</si>
  <si>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</si>
  <si>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</si>
  <si>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</si>
  <si>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</si>
  <si>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</si>
  <si>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</si>
  <si>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</si>
  <si>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</si>
  <si>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</si>
  <si>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</si>
  <si>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</si>
  <si>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</si>
  <si>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</si>
  <si>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</si>
  <si>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</si>
  <si>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</si>
  <si>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</si>
  <si>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</si>
  <si>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</si>
  <si>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</si>
  <si>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</si>
  <si>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</si>
  <si>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</si>
  <si>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</si>
  <si>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</si>
  <si>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</si>
  <si>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</si>
  <si>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</si>
  <si>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</si>
  <si>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</si>
  <si>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</si>
  <si>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</si>
  <si>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</si>
  <si>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</si>
  <si>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</si>
  <si>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</si>
  <si>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</si>
  <si>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</si>
  <si>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</si>
  <si>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</si>
  <si>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</si>
  <si>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</si>
  <si>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</si>
  <si>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</si>
  <si>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</si>
  <si>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</si>
  <si>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</si>
  <si>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</si>
  <si>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</si>
  <si>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</si>
  <si>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</si>
  <si>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</si>
  <si>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</si>
  <si>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</si>
  <si>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</si>
  <si>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</si>
  <si>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</si>
  <si>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</si>
  <si>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</si>
  <si>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</si>
  <si>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</si>
  <si>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</si>
  <si>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</si>
  <si>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</si>
  <si>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</si>
  <si>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</si>
  <si>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</si>
  <si>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</si>
  <si>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</si>
  <si>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</si>
  <si>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</si>
  <si>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</si>
  <si>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</si>
  <si>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</si>
  <si>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</si>
  <si>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</si>
  <si>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</si>
  <si>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</si>
  <si>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</si>
  <si>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</si>
  <si>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</si>
  <si>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</si>
  <si>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</si>
  <si>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</si>
  <si>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</si>
  <si>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</si>
  <si>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</si>
  <si>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</si>
  <si>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</si>
  <si>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</si>
  <si>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</si>
  <si>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</si>
  <si>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</si>
  <si>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</si>
  <si>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</si>
  <si>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</si>
  <si>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</si>
  <si>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</si>
  <si>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</si>
  <si>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</si>
  <si>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</si>
  <si>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</si>
  <si>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</si>
  <si>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</si>
  <si>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</si>
  <si>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</si>
  <si>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</si>
  <si>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</si>
  <si>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</si>
  <si>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</si>
  <si>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</si>
  <si>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</si>
  <si>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</si>
  <si>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</si>
  <si>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</si>
  <si>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</si>
  <si>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</si>
  <si>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</si>
  <si>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</si>
  <si>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</si>
  <si>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</si>
  <si>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</si>
  <si>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</si>
  <si>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</si>
  <si>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</si>
  <si>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</si>
  <si>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</si>
  <si>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</si>
  <si>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</si>
  <si>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</si>
  <si>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</si>
  <si>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</si>
  <si>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</si>
  <si>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</si>
  <si>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</si>
  <si>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</si>
  <si>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</si>
  <si>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</si>
  <si>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</si>
  <si>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</si>
  <si>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</si>
  <si>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</si>
  <si>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</si>
  <si>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</si>
  <si>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</si>
  <si>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</si>
  <si>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</si>
  <si>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</si>
  <si>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</si>
  <si>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</si>
  <si>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</si>
  <si>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</si>
  <si>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</si>
  <si>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</si>
  <si>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</si>
  <si>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</si>
  <si>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</si>
  <si>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</si>
  <si>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</si>
  <si>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</si>
  <si>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</si>
  <si>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</si>
  <si>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</si>
  <si>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</si>
  <si>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</si>
  <si>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</si>
  <si>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</si>
  <si>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</si>
  <si>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</si>
  <si>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</si>
  <si>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</si>
  <si>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</si>
  <si>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</si>
  <si>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</si>
  <si>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</si>
  <si>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</si>
  <si>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</si>
  <si>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</si>
  <si>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</si>
  <si>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</si>
  <si>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</si>
  <si>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</si>
  <si>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</si>
  <si>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</si>
  <si>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</si>
  <si>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</si>
  <si>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</si>
  <si>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</si>
  <si>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</si>
  <si>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</si>
  <si>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</si>
  <si>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</si>
  <si>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</si>
  <si>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</si>
  <si>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</si>
  <si>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</si>
  <si>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</si>
  <si>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</si>
  <si>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</si>
  <si>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</si>
  <si>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</si>
  <si>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</si>
  <si>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</si>
  <si>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</si>
  <si>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</si>
  <si>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</si>
  <si>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</si>
  <si>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</si>
  <si>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</si>
  <si>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</si>
  <si>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</si>
  <si>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</si>
  <si>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</si>
  <si>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</si>
  <si>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</si>
  <si>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</si>
  <si>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</si>
  <si>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</si>
  <si>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</si>
  <si>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</si>
  <si>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</si>
  <si>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</si>
  <si>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</si>
  <si>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</si>
  <si>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</si>
  <si>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</si>
  <si>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</si>
  <si>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</si>
  <si>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</si>
  <si>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</si>
  <si>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</si>
  <si>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</si>
  <si>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</si>
  <si>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</si>
  <si>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</si>
  <si>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</si>
  <si>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</si>
  <si>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</si>
  <si>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</si>
  <si>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</si>
  <si>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</si>
  <si>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</si>
  <si>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</si>
  <si>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</si>
  <si>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</si>
  <si>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</si>
  <si>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</si>
  <si>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</si>
  <si>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</si>
  <si>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</si>
  <si>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</si>
  <si>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</si>
  <si>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</si>
  <si>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</si>
  <si>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</si>
  <si>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</si>
  <si>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</si>
  <si>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</si>
  <si>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</si>
  <si>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</si>
  <si>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</si>
  <si>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</si>
  <si>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</si>
  <si>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</si>
  <si>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</si>
  <si>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</si>
  <si>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</si>
  <si>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</si>
  <si>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</si>
  <si>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</si>
  <si>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</si>
  <si>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</si>
  <si>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</si>
  <si>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</si>
  <si>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</si>
  <si>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</si>
  <si>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</si>
  <si>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</si>
  <si>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</si>
  <si>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</si>
  <si>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</si>
  <si>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</si>
  <si>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</si>
  <si>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</si>
  <si>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</si>
  <si>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</si>
  <si>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</si>
  <si>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</si>
  <si>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</si>
  <si>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</si>
  <si>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</si>
  <si>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</si>
  <si>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</si>
  <si>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</si>
  <si>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</si>
  <si>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</si>
  <si>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</si>
  <si>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</si>
  <si>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</si>
  <si>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</si>
  <si>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</si>
  <si>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</si>
  <si>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</si>
  <si>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</si>
  <si>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</si>
  <si>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</si>
  <si>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</si>
  <si>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</si>
  <si>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</si>
  <si>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</si>
  <si>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</si>
  <si>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</si>
  <si>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</si>
  <si>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</si>
  <si>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</si>
  <si>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</si>
  <si>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</si>
  <si>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</si>
  <si>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</si>
  <si>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</si>
  <si>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</si>
  <si>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</si>
  <si>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</si>
  <si>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</si>
  <si>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</si>
  <si>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</si>
  <si>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</si>
  <si>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</si>
  <si>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</si>
  <si>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</si>
  <si>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</si>
  <si>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</si>
  <si>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</si>
  <si>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</si>
  <si>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</si>
  <si>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</si>
  <si>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</si>
  <si>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</si>
  <si>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</si>
  <si>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</si>
  <si>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</si>
  <si>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</si>
  <si>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</si>
  <si>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</si>
  <si>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</si>
  <si>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</si>
  <si>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</si>
  <si>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</si>
  <si>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</si>
  <si>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</si>
  <si>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</si>
  <si>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</si>
  <si>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</si>
  <si>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</si>
  <si>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</si>
  <si>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</si>
  <si>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</si>
  <si>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</si>
  <si>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</si>
  <si>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</si>
  <si>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</si>
  <si>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</si>
  <si>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</si>
  <si>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</si>
  <si>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</si>
  <si>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</si>
  <si>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</si>
  <si>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</si>
  <si>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</si>
  <si>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</si>
  <si>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</si>
  <si>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</si>
  <si>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</si>
  <si>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</si>
  <si>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</si>
  <si>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</si>
  <si>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</si>
  <si>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</si>
  <si>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</si>
  <si>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</si>
  <si>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</si>
  <si>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</si>
  <si>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</si>
  <si>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</si>
  <si>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</si>
  <si>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</si>
  <si>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</si>
  <si>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</si>
  <si>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</si>
  <si>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</si>
  <si>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</si>
  <si>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</si>
  <si>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</si>
  <si>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</si>
  <si>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</si>
  <si>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</si>
  <si>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</si>
  <si>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</si>
  <si>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</si>
  <si>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</si>
  <si>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</si>
  <si>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</si>
  <si>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</si>
  <si>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</si>
  <si>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</si>
  <si>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</si>
  <si>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</si>
  <si>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</si>
  <si>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</si>
  <si>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</si>
  <si>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</si>
  <si>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</si>
  <si>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</si>
  <si>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</si>
  <si>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</si>
  <si>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</si>
  <si>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</si>
  <si>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</si>
  <si>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</si>
  <si>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</si>
  <si>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</si>
  <si>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</si>
  <si>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</si>
  <si>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</si>
  <si>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</si>
  <si>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</si>
  <si>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</si>
  <si>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</si>
  <si>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</si>
  <si>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</si>
  <si>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</si>
  <si>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</si>
  <si>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</si>
  <si>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</si>
  <si>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</si>
  <si>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</si>
  <si>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</si>
  <si>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</si>
  <si>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</si>
  <si>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</si>
  <si>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</si>
  <si>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</si>
  <si>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</si>
  <si>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</si>
  <si>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</si>
  <si>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</si>
  <si>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</si>
  <si>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</si>
  <si>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</si>
  <si>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</si>
  <si>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</si>
  <si>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</si>
  <si>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</si>
  <si>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</si>
  <si>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</si>
  <si>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</si>
  <si>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</si>
  <si>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</si>
  <si>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</si>
  <si>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</si>
  <si>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</si>
  <si>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</si>
  <si>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</si>
  <si>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</si>
  <si>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</si>
  <si>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</si>
  <si>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</si>
  <si>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</si>
  <si>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</si>
  <si>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</si>
  <si>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</si>
  <si>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</si>
  <si>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</si>
  <si>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</si>
  <si>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</si>
  <si>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</si>
  <si>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</si>
  <si>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</si>
  <si>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</si>
  <si>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</si>
  <si>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</si>
  <si>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</si>
  <si>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</si>
  <si>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</si>
  <si>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</si>
  <si>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</si>
  <si>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</si>
  <si>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</si>
  <si>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</si>
  <si>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</si>
  <si>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</si>
  <si>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</si>
  <si>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</si>
  <si>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</si>
  <si>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</si>
  <si>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</si>
  <si>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</si>
  <si>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</si>
  <si>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</si>
  <si>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</si>
  <si>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</si>
  <si>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</si>
  <si>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</si>
  <si>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</si>
  <si>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</si>
  <si>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</si>
  <si>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</si>
  <si>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</si>
  <si>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</si>
  <si>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</si>
  <si>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</si>
  <si>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</si>
  <si>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</si>
  <si>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</si>
  <si>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</si>
  <si>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</si>
  <si>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</si>
  <si>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</si>
  <si>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</si>
  <si>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</si>
  <si>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</si>
  <si>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</si>
  <si>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</si>
  <si>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</si>
  <si>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</si>
  <si>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</si>
  <si>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</si>
  <si>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</si>
  <si>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</si>
  <si>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</si>
  <si>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</si>
  <si>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</si>
  <si>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</si>
  <si>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</si>
  <si>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</si>
  <si>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</si>
  <si>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</si>
  <si>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</si>
  <si>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</si>
  <si>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</si>
  <si>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</si>
  <si>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</si>
  <si>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</si>
  <si>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</si>
  <si>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</si>
  <si>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</si>
  <si>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</si>
  <si>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</si>
  <si>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</si>
  <si>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</si>
  <si>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</si>
  <si>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</si>
  <si>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</si>
  <si>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</si>
  <si>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</si>
  <si>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</si>
  <si>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</si>
  <si>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</si>
  <si>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</si>
  <si>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</si>
  <si>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</si>
  <si>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</si>
  <si>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</si>
  <si>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</si>
  <si>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</si>
  <si>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</si>
  <si>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</si>
  <si>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</si>
  <si>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</si>
  <si>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</si>
  <si>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</si>
  <si>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</si>
  <si>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</si>
  <si>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</si>
  <si>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</si>
  <si>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</si>
  <si>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</si>
  <si>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</si>
  <si>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</si>
  <si>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</si>
  <si>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</si>
  <si>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</si>
  <si>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</si>
  <si>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</si>
  <si>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</si>
  <si>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</si>
  <si>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</si>
  <si>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</si>
  <si>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</si>
  <si>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</si>
  <si>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</si>
  <si>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</si>
  <si>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</si>
  <si>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</si>
  <si>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</si>
  <si>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</si>
  <si>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</si>
  <si>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</si>
  <si>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</si>
  <si>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</si>
  <si>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</si>
  <si>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</si>
  <si>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</si>
  <si>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</si>
  <si>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</si>
  <si>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</si>
  <si>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</si>
  <si>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</si>
  <si>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</si>
  <si>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</si>
  <si>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</si>
  <si>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</si>
  <si>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</si>
  <si>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</si>
  <si>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</si>
  <si>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</si>
  <si>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</si>
  <si>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</si>
  <si>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</si>
  <si>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</si>
  <si>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</si>
  <si>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</si>
  <si>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</si>
  <si>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</si>
  <si>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</si>
  <si>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</si>
  <si>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</si>
  <si>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</si>
  <si>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</si>
  <si>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</si>
  <si>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</si>
  <si>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</si>
  <si>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</si>
  <si>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</si>
  <si>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</si>
  <si>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</si>
  <si>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</si>
  <si>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</si>
  <si>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</si>
  <si>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</si>
  <si>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</si>
  <si>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</si>
  <si>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</si>
  <si>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</si>
  <si>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</si>
  <si>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</si>
  <si>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</si>
  <si>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</si>
  <si>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</si>
  <si>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</si>
  <si>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</si>
  <si>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</si>
  <si>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</si>
  <si>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</si>
  <si>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</si>
  <si>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</si>
  <si>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</si>
  <si>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</si>
  <si>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</si>
  <si>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</si>
  <si>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</si>
  <si>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</si>
  <si>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</si>
  <si>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</si>
  <si>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</si>
  <si>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</si>
  <si>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</si>
  <si>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</si>
  <si>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</si>
  <si>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</si>
  <si>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</si>
  <si>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</si>
  <si>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</si>
  <si>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</si>
  <si>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</si>
  <si>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</si>
  <si>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</si>
  <si>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</si>
  <si>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</si>
  <si>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</si>
  <si>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</si>
  <si>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</si>
  <si>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</si>
  <si>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</si>
  <si>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</si>
  <si>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</si>
  <si>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</si>
  <si>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</si>
  <si>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</si>
  <si>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</si>
  <si>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</si>
  <si>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</si>
  <si>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</si>
  <si>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</si>
  <si>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</si>
  <si>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</si>
  <si>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</si>
  <si>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</si>
  <si>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</si>
  <si>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</si>
  <si>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</si>
  <si>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</si>
  <si>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</si>
  <si>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</si>
  <si>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</si>
  <si>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</si>
  <si>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</si>
  <si>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</si>
  <si>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</si>
  <si>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</si>
  <si>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</si>
  <si>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</si>
  <si>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</si>
  <si>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</si>
  <si>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</si>
  <si>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</si>
  <si>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</si>
  <si>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</si>
  <si>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</si>
  <si>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</si>
  <si>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</si>
  <si>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</si>
  <si>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</si>
  <si>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</si>
  <si>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</si>
  <si>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</si>
  <si>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</si>
  <si>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</si>
  <si>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</si>
  <si>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</si>
  <si>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</si>
  <si>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</si>
  <si>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</si>
  <si>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</si>
  <si>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</si>
  <si>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</si>
  <si>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</si>
  <si>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</si>
  <si>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</si>
  <si>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</si>
  <si>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</si>
  <si>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</si>
  <si>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</si>
  <si>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</si>
  <si>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</si>
  <si>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</si>
  <si>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</si>
  <si>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</si>
  <si>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</si>
  <si>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</si>
  <si>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</si>
  <si>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</si>
  <si>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</si>
  <si>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</si>
  <si>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</si>
  <si>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</si>
  <si>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</si>
  <si>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</si>
  <si>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</si>
  <si>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</si>
  <si>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</si>
  <si>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</si>
  <si>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</si>
  <si>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</si>
  <si>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</si>
  <si>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</si>
  <si>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</si>
  <si>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</si>
  <si>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</si>
  <si>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</si>
  <si>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</si>
  <si>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</si>
  <si>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</si>
  <si>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</si>
  <si>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</si>
  <si>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</si>
  <si>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</si>
  <si>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</si>
  <si>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</si>
  <si>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</si>
  <si>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</si>
  <si>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</si>
  <si>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</si>
  <si>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</si>
  <si>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</si>
  <si>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</si>
  <si>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</si>
  <si>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</si>
  <si>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</si>
  <si>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</si>
  <si>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</si>
  <si>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</si>
  <si>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</si>
  <si>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</si>
  <si>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</si>
  <si>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</si>
  <si>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</si>
  <si>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</si>
  <si>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</si>
  <si>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</si>
  <si>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</si>
  <si>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</si>
  <si>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</si>
  <si>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</si>
  <si>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</si>
  <si>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</si>
  <si>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</si>
  <si>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</si>
  <si>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</si>
  <si>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</si>
  <si>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</si>
  <si>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</si>
  <si>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</si>
  <si>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</si>
  <si>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</si>
  <si>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</si>
  <si>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</si>
  <si>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</si>
  <si>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</si>
  <si>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</si>
  <si>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</si>
  <si>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</si>
  <si>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</si>
  <si>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</si>
  <si>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</si>
  <si>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</si>
  <si>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</si>
  <si>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</si>
  <si>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</si>
  <si>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</si>
  <si>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</si>
  <si>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</si>
  <si>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</si>
  <si>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</si>
  <si>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</si>
  <si>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</si>
  <si>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</si>
  <si>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</si>
  <si>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</si>
  <si>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</si>
  <si>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</si>
  <si>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</si>
  <si>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</si>
  <si>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</si>
  <si>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</si>
  <si>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</si>
  <si>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</si>
  <si>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</si>
  <si>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</si>
  <si>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</si>
  <si>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</si>
  <si>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</si>
  <si>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</si>
  <si>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</si>
  <si>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</si>
  <si>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</si>
  <si>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</si>
  <si>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</si>
  <si>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</si>
  <si>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</si>
  <si>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</si>
  <si>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</si>
  <si>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</si>
  <si>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</si>
  <si>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</si>
  <si>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</si>
  <si>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</si>
  <si>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</si>
  <si>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</si>
  <si>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</si>
  <si>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</si>
  <si>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</si>
  <si>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</si>
  <si>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</si>
  <si>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</si>
  <si>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</si>
  <si>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</si>
  <si>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</si>
  <si>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</si>
  <si>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</si>
  <si>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</si>
  <si>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</si>
  <si>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</si>
  <si>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</si>
  <si>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</si>
  <si>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</si>
  <si>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</si>
  <si>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</si>
  <si>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</si>
  <si>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</si>
  <si>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</si>
  <si>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</si>
  <si>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</si>
  <si>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</si>
  <si>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</si>
  <si>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</si>
  <si>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</si>
  <si>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</si>
  <si>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</si>
  <si>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</si>
  <si>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</si>
  <si>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</si>
  <si>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</si>
  <si>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</si>
  <si>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</si>
  <si>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</si>
  <si>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</si>
  <si>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</si>
  <si>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</si>
  <si>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</si>
  <si>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</si>
  <si>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</si>
  <si>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</si>
  <si>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</si>
  <si>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</si>
  <si>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</si>
  <si>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</si>
  <si>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</si>
  <si>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</si>
  <si>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</si>
  <si>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</si>
  <si>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</si>
  <si>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</si>
  <si>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</si>
  <si>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</si>
  <si>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</si>
  <si>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</si>
  <si>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</si>
  <si>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</si>
  <si>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</si>
  <si>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</si>
  <si>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</si>
  <si>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</si>
  <si>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</si>
  <si>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</si>
  <si>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</si>
  <si>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</si>
  <si>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</si>
  <si>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</si>
  <si>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</si>
  <si>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</si>
  <si>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</si>
  <si>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</si>
  <si>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</si>
  <si>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</si>
  <si>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</si>
  <si>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</si>
  <si>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</si>
  <si>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</si>
  <si>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</si>
  <si>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</si>
  <si>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</si>
  <si>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</si>
  <si>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</si>
  <si>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</si>
  <si>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</si>
  <si>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</si>
  <si>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</si>
  <si>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</si>
  <si>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</si>
  <si>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</si>
  <si>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</si>
  <si>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</si>
  <si>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</si>
  <si>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</si>
  <si>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</si>
  <si>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</si>
  <si>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</si>
  <si>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</si>
  <si>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</si>
  <si>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</si>
  <si>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</si>
  <si>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</si>
  <si>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</si>
  <si>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</si>
  <si>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</si>
  <si>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</si>
  <si>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</si>
  <si>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</si>
  <si>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</si>
  <si>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</si>
  <si>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</si>
  <si>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</si>
  <si>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</si>
  <si>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</si>
  <si>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</si>
  <si>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</si>
  <si>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</si>
  <si>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</si>
  <si>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</si>
  <si>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</si>
  <si>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</si>
  <si>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</si>
  <si>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</si>
  <si>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</si>
  <si>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</si>
  <si>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</si>
  <si>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</si>
  <si>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</si>
  <si>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</si>
  <si>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</si>
  <si>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</si>
  <si>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</si>
  <si>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</si>
  <si>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</si>
  <si>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</si>
  <si>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</si>
  <si>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</si>
  <si>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</si>
  <si>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</si>
  <si>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</si>
  <si>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</si>
  <si>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</si>
  <si>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</si>
  <si>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</si>
  <si>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</si>
  <si>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</si>
  <si>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</si>
  <si>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</si>
  <si>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</si>
  <si>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</si>
  <si>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</si>
  <si>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</si>
  <si>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</si>
  <si>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</si>
  <si>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</si>
  <si>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</si>
  <si>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</si>
  <si>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</si>
  <si>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</si>
  <si>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</si>
  <si>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</si>
  <si>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</si>
  <si>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</si>
  <si>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</si>
  <si>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</si>
  <si>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</si>
  <si>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</si>
  <si>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</si>
  <si>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</si>
  <si>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</si>
  <si>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</si>
  <si>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</si>
  <si>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</si>
  <si>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</si>
  <si>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</si>
  <si>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</si>
  <si>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</si>
  <si>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</si>
  <si>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</si>
  <si>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</si>
  <si>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</si>
  <si>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</si>
  <si>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</si>
  <si>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</si>
  <si>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</si>
  <si>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</si>
  <si>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</si>
  <si>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</si>
  <si>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</si>
  <si>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</si>
  <si>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</si>
  <si>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</si>
  <si>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</si>
  <si>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</si>
  <si>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</si>
  <si>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</si>
  <si>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</si>
  <si>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</si>
  <si>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</si>
  <si>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</si>
  <si>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</si>
  <si>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</si>
  <si>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</si>
  <si>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</si>
  <si>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</si>
  <si>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</si>
  <si>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</si>
  <si>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</si>
  <si>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</si>
  <si>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</si>
  <si>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</si>
  <si>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</si>
  <si>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</si>
  <si>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</si>
  <si>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</si>
  <si>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</si>
  <si>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</si>
  <si>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</si>
  <si>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</si>
  <si>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</si>
  <si>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</si>
  <si>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</si>
  <si>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</si>
  <si>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</si>
  <si>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</si>
  <si>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</si>
  <si>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</si>
  <si>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</si>
  <si>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</si>
  <si>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</si>
  <si>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</si>
  <si>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</si>
  <si>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</si>
  <si>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</si>
  <si>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</si>
  <si>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</si>
  <si>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</si>
  <si>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</si>
  <si>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</si>
  <si>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</si>
  <si>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</si>
  <si>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</si>
  <si>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</si>
  <si>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</si>
  <si>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</si>
  <si>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</si>
  <si>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</si>
  <si>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</si>
  <si>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</si>
  <si>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</si>
  <si>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</si>
  <si>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</si>
  <si>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</si>
  <si>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</si>
  <si>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</si>
  <si>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</si>
  <si>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</si>
  <si>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</si>
  <si>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</si>
  <si>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</si>
  <si>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</si>
  <si>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</si>
  <si>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</si>
  <si>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</si>
  <si>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</si>
  <si>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</si>
  <si>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</si>
  <si>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</si>
  <si>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</si>
  <si>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</si>
  <si>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</si>
  <si>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</si>
  <si>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</si>
  <si>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</si>
  <si>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</si>
  <si>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</si>
  <si>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</si>
  <si>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</si>
  <si>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</si>
  <si>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</si>
  <si>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</si>
  <si>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</si>
  <si>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</si>
  <si>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</si>
  <si>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</si>
  <si>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</si>
  <si>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</si>
  <si>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</si>
  <si>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</si>
  <si>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</si>
  <si>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</si>
  <si>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</si>
  <si>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</si>
  <si>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</si>
  <si>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</si>
  <si>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</si>
  <si>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</si>
  <si>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</si>
  <si>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</si>
  <si>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</si>
  <si>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</si>
  <si>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</si>
  <si>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</si>
  <si>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</si>
  <si>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</si>
  <si>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</si>
  <si>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</si>
  <si>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</si>
  <si>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</si>
  <si>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</si>
  <si>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</si>
  <si>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</si>
  <si>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</si>
  <si>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</si>
  <si>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</si>
  <si>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</si>
  <si>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</si>
  <si>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</si>
  <si>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</si>
  <si>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</si>
  <si>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</si>
  <si>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</si>
  <si>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</si>
  <si>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</si>
  <si>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</si>
  <si>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</si>
  <si>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</si>
  <si>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</si>
  <si>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</si>
  <si>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</si>
  <si>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</si>
  <si>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</si>
  <si>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</si>
  <si>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</si>
  <si>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</si>
  <si>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</si>
  <si>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</si>
  <si>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</si>
  <si>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</si>
  <si>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</si>
  <si>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</si>
  <si>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</si>
  <si>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</si>
  <si>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</si>
  <si>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</si>
  <si>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</si>
  <si>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</si>
  <si>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</si>
  <si>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</si>
  <si>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</si>
  <si>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</si>
  <si>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</si>
  <si>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</si>
  <si>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</si>
  <si>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</si>
  <si>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</si>
  <si>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</si>
  <si>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</si>
  <si>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</si>
  <si>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</si>
  <si>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</si>
  <si>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</si>
  <si>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</si>
  <si>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</si>
  <si>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</si>
  <si>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</si>
  <si>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</si>
  <si>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</si>
  <si>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</si>
  <si>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</si>
  <si>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</si>
  <si>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</si>
  <si>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</si>
  <si>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</si>
  <si>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</si>
  <si>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</si>
  <si>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</si>
  <si>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</si>
  <si>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</si>
  <si>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</si>
  <si>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</si>
  <si>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</si>
  <si>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</si>
  <si>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</si>
  <si>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</si>
  <si>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</si>
  <si>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</si>
  <si>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</si>
  <si>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</si>
  <si>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</si>
  <si>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</si>
  <si>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</si>
  <si>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</si>
  <si>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</si>
  <si>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</si>
  <si>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</si>
  <si>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</si>
  <si>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</si>
  <si>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</si>
  <si>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</si>
  <si>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</si>
  <si>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</si>
  <si>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</si>
  <si>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</si>
  <si>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</si>
  <si>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</si>
  <si>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</si>
  <si>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</si>
  <si>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</si>
  <si>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</si>
  <si>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</si>
  <si>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</si>
  <si>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</si>
  <si>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</si>
  <si>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</si>
  <si>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</si>
  <si>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</si>
  <si>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</si>
  <si>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</si>
  <si>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</si>
  <si>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</si>
  <si>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</si>
  <si>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</si>
  <si>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</si>
  <si>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</si>
  <si>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</si>
  <si>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</si>
  <si>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</si>
  <si>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</si>
  <si>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</si>
  <si>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</si>
  <si>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</si>
  <si>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</si>
  <si>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</si>
  <si>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</si>
  <si>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</si>
  <si>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</si>
  <si>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</si>
  <si>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</si>
  <si>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</si>
  <si>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</si>
  <si>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</si>
  <si>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</si>
  <si>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</si>
  <si>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</si>
  <si>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</si>
  <si>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</si>
  <si>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</si>
  <si>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</si>
  <si>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</si>
  <si>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</si>
  <si>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</si>
  <si>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</si>
  <si>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</si>
  <si>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</si>
  <si>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</si>
  <si>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</si>
  <si>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</si>
  <si>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</si>
  <si>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</si>
  <si>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</si>
  <si>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</si>
  <si>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</si>
  <si>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</si>
  <si>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</si>
  <si>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</si>
  <si>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</si>
  <si>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</si>
  <si>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</si>
  <si>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</si>
  <si>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</si>
  <si>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</si>
  <si>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</si>
  <si>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</si>
  <si>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</si>
  <si>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</si>
  <si>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</si>
  <si>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</si>
  <si>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</si>
  <si>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</si>
  <si>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</si>
  <si>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</si>
  <si>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</si>
  <si>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</si>
  <si>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</si>
  <si>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</si>
  <si>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</si>
  <si>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</si>
  <si>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</si>
  <si>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</si>
  <si>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</si>
  <si>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</si>
  <si>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</si>
  <si>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</si>
  <si>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</si>
  <si>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</si>
  <si>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</si>
  <si>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</si>
  <si>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</si>
  <si>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</si>
  <si>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</si>
  <si>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</si>
  <si>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</si>
  <si>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</si>
  <si>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</si>
  <si>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</si>
  <si>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</si>
  <si>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</si>
  <si>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</si>
  <si>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</si>
  <si>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</si>
  <si>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</si>
  <si>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</si>
  <si>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</si>
  <si>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</si>
  <si>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</si>
  <si>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</si>
  <si>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</si>
  <si>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</si>
  <si>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</si>
  <si>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</si>
  <si>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</si>
  <si>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</si>
  <si>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</si>
  <si>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</si>
  <si>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</si>
  <si>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</si>
  <si>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</si>
  <si>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</si>
  <si>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</si>
  <si>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</si>
  <si>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</si>
  <si>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</si>
  <si>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</si>
  <si>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</si>
  <si>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</si>
  <si>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</si>
  <si>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</si>
  <si>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</si>
  <si>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</si>
  <si>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</si>
  <si>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</si>
  <si>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</si>
  <si>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</si>
  <si>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</si>
  <si>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</si>
  <si>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</si>
  <si>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</si>
  <si>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</si>
  <si>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</si>
  <si>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</si>
  <si>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</si>
  <si>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</si>
  <si>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</si>
  <si>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</si>
  <si>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</si>
  <si>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</si>
  <si>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</si>
  <si>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</si>
  <si>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</si>
  <si>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</si>
  <si>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</si>
  <si>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</si>
  <si>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</si>
  <si>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</si>
  <si>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</si>
  <si>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</si>
  <si>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</si>
  <si>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</si>
  <si>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</si>
  <si>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</si>
  <si>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</si>
  <si>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</si>
  <si>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</si>
  <si>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</si>
  <si>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</si>
  <si>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</si>
  <si>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</si>
  <si>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</si>
  <si>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</si>
  <si>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</si>
  <si>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</si>
  <si>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</si>
  <si>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</si>
  <si>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</si>
  <si>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</si>
  <si>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</si>
  <si>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</si>
  <si>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</si>
  <si>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</si>
  <si>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</si>
  <si>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</si>
  <si>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</si>
  <si>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</si>
  <si>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</si>
  <si>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</si>
  <si>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</si>
  <si>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</si>
  <si>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</si>
  <si>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</si>
  <si>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</si>
  <si>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</si>
  <si>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</si>
  <si>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</si>
  <si>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</si>
  <si>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</si>
  <si>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</si>
  <si>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</si>
  <si>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</si>
  <si>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</si>
  <si>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</si>
  <si>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</si>
  <si>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</si>
  <si>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</si>
  <si>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</si>
  <si>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</si>
  <si>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</si>
  <si>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</si>
  <si>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</si>
  <si>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</si>
  <si>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</si>
  <si>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</si>
  <si>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</si>
  <si>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</si>
  <si>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</si>
  <si>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</si>
  <si>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</si>
  <si>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</si>
  <si>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</si>
  <si>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</si>
  <si>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</si>
  <si>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</si>
  <si>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</si>
  <si>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</si>
  <si>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</si>
  <si>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</si>
  <si>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</si>
  <si>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</si>
  <si>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</si>
  <si>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</si>
  <si>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</si>
  <si>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</si>
  <si>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</si>
  <si>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</si>
  <si>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</si>
  <si>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</si>
  <si>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</si>
  <si>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</si>
  <si>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</si>
  <si>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</si>
  <si>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</si>
  <si>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</si>
  <si>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</si>
  <si>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</si>
  <si>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</si>
  <si>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</si>
  <si>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</si>
  <si>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</si>
  <si>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</si>
  <si>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</si>
  <si>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</si>
  <si>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</si>
  <si>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</si>
  <si>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</si>
  <si>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</si>
  <si>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</si>
  <si>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</si>
  <si>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</si>
  <si>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</si>
  <si>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</si>
  <si>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</si>
  <si>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</si>
  <si>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</si>
  <si>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</si>
  <si>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</si>
  <si>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</si>
  <si>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</si>
  <si>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</si>
  <si>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</si>
  <si>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</si>
  <si>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</si>
  <si>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</si>
  <si>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</si>
  <si>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</si>
  <si>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</si>
  <si>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</si>
  <si>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</si>
  <si>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</si>
  <si>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</si>
  <si>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</si>
  <si>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</si>
  <si>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</si>
  <si>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</si>
  <si>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</si>
  <si>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</si>
  <si>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</si>
  <si>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</si>
  <si>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</si>
  <si>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</si>
  <si>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</si>
  <si>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</si>
  <si>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</si>
  <si>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</si>
  <si>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</si>
  <si>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</si>
  <si>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</si>
  <si>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</si>
  <si>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</si>
  <si>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</si>
  <si>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</si>
  <si>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</si>
  <si>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</si>
  <si>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</si>
  <si>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</si>
  <si>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</si>
  <si>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</si>
  <si>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</si>
  <si>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</si>
  <si>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</si>
  <si>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</si>
  <si>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</si>
  <si>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</si>
  <si>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</si>
  <si>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</si>
  <si>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</si>
  <si>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</si>
  <si>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</si>
  <si>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</si>
  <si>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</si>
  <si>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</si>
  <si>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</si>
  <si>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</si>
  <si>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</si>
  <si>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</si>
  <si>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</si>
  <si>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</si>
  <si>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</si>
  <si>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</si>
  <si>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</si>
  <si>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</si>
  <si>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</si>
  <si>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</si>
  <si>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</si>
  <si>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</si>
  <si>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</si>
  <si>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</si>
  <si>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</si>
  <si>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</si>
  <si>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</si>
  <si>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</si>
  <si>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</si>
  <si>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</si>
  <si>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</si>
  <si>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</si>
  <si>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</si>
  <si>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</si>
  <si>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</si>
  <si>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</si>
  <si>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</si>
  <si>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</si>
  <si>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</si>
  <si>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</si>
  <si>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</si>
  <si>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</si>
  <si>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</si>
  <si>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</si>
  <si>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</si>
  <si>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</si>
  <si>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</si>
  <si>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</si>
  <si>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</si>
  <si>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</si>
  <si>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</si>
  <si>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</si>
  <si>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</si>
  <si>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</si>
  <si>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</si>
  <si>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</si>
  <si>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</si>
  <si>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</si>
  <si>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</si>
  <si>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</si>
  <si>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</si>
  <si>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</si>
  <si>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</si>
  <si>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</si>
  <si>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</si>
  <si>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</si>
  <si>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</si>
  <si>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</si>
  <si>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</si>
  <si>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</si>
  <si>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</si>
  <si>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</si>
  <si>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</si>
  <si>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</si>
  <si>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</si>
  <si>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</si>
  <si>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</si>
  <si>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</si>
  <si>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</si>
  <si>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</si>
  <si>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</si>
  <si>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</si>
  <si>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</si>
  <si>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</si>
  <si>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</si>
  <si>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</si>
  <si>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</si>
  <si>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</si>
  <si>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</si>
  <si>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</si>
  <si>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</si>
  <si>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</si>
  <si>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</si>
  <si>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</si>
  <si>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</si>
  <si>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</si>
  <si>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</si>
  <si>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</si>
  <si>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</si>
  <si>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</si>
  <si>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</si>
  <si>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</si>
  <si>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</si>
  <si>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</si>
  <si>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</si>
  <si>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</si>
  <si>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</si>
  <si>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</si>
  <si>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</si>
  <si>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</si>
  <si>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</si>
  <si>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</si>
  <si>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</si>
  <si>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</si>
  <si>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</si>
  <si>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</si>
  <si>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</si>
  <si>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</si>
  <si>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</si>
  <si>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</si>
  <si>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</si>
  <si>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</si>
  <si>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</si>
  <si>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</si>
  <si>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</si>
  <si>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</si>
  <si>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</si>
  <si>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</si>
  <si>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</si>
  <si>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</si>
  <si>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</si>
  <si>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</si>
  <si>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</si>
  <si>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</si>
  <si>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</si>
  <si>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</si>
  <si>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</si>
  <si>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</si>
  <si>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</si>
  <si>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</si>
  <si>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</si>
  <si>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</si>
  <si>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</si>
  <si>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</si>
  <si>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</si>
  <si>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</si>
  <si>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</si>
  <si>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</si>
  <si>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</si>
  <si>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</si>
  <si>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</si>
  <si>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</si>
  <si>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</si>
  <si>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</si>
  <si>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</si>
  <si>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</si>
  <si>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</si>
  <si>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</si>
  <si>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</si>
  <si>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</si>
  <si>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</si>
  <si>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</si>
  <si>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</si>
  <si>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</si>
  <si>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</si>
  <si>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</si>
  <si>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</si>
  <si>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</si>
  <si>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</si>
  <si>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</si>
  <si>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</si>
  <si>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</si>
  <si>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</si>
  <si>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</si>
  <si>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</si>
  <si>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</si>
  <si>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</si>
  <si>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</si>
  <si>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</si>
  <si>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</si>
  <si>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</si>
  <si>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</si>
  <si>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</si>
  <si>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</si>
  <si>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</si>
  <si>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</si>
  <si>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</si>
  <si>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</si>
  <si>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</si>
  <si>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</si>
  <si>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</si>
  <si>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</si>
  <si>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</si>
  <si>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</si>
  <si>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</si>
  <si>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</si>
  <si>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</si>
  <si>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</si>
  <si>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</si>
  <si>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</si>
  <si>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</si>
  <si>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</si>
  <si>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</si>
  <si>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</si>
  <si>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</si>
  <si>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</si>
  <si>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</si>
  <si>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</si>
  <si>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</si>
  <si>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</si>
  <si>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</si>
  <si>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</si>
  <si>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</si>
  <si>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</si>
  <si>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</si>
  <si>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</si>
  <si>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</si>
  <si>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</si>
  <si>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</si>
  <si>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</si>
  <si>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</si>
  <si>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</si>
  <si>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</si>
  <si>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</si>
  <si>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</si>
  <si>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</si>
  <si>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</si>
  <si>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</si>
  <si>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</si>
  <si>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</si>
  <si>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</si>
  <si>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</si>
  <si>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</si>
  <si>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</si>
  <si>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</si>
  <si>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</si>
  <si>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</si>
  <si>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</si>
  <si>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</si>
  <si>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</si>
  <si>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</si>
  <si>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</si>
  <si>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</si>
  <si>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</si>
  <si>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</si>
  <si>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</si>
  <si>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</si>
  <si>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</si>
  <si>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</si>
  <si>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</si>
  <si>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</si>
  <si>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</si>
  <si>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</si>
  <si>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</si>
  <si>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</si>
  <si>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</si>
  <si>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</si>
  <si>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</si>
  <si>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</si>
  <si>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</si>
  <si>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</si>
  <si>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</si>
  <si>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</si>
  <si>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</si>
  <si>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</si>
  <si>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</si>
  <si>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</si>
  <si>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</si>
  <si>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</si>
  <si>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</si>
  <si>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</si>
  <si>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</si>
  <si>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</si>
  <si>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</si>
  <si>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</si>
  <si>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</si>
  <si>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</si>
  <si>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</si>
  <si>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</si>
  <si>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</si>
  <si>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</si>
  <si>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</si>
  <si>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</si>
  <si>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</si>
  <si>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</si>
  <si>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</si>
  <si>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</si>
  <si>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</si>
  <si>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</si>
  <si>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</si>
  <si>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</si>
  <si>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</si>
  <si>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</si>
  <si>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</si>
  <si>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</si>
  <si>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</si>
  <si>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</si>
  <si>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</si>
  <si>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</si>
  <si>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</si>
  <si>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</si>
  <si>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</si>
  <si>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</si>
  <si>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</si>
  <si>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</si>
  <si>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</si>
  <si>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</si>
  <si>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</si>
  <si>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</si>
  <si>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</si>
  <si>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</si>
  <si>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</si>
  <si>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</si>
  <si>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</si>
  <si>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</si>
  <si>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</si>
  <si>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</si>
  <si>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</si>
  <si>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</si>
  <si>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</si>
  <si>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</si>
  <si>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</si>
  <si>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</si>
  <si>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</si>
  <si>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</si>
  <si>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</si>
  <si>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</si>
  <si>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</si>
  <si>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</si>
  <si>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</si>
  <si>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</si>
  <si>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</si>
  <si>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</si>
  <si>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</si>
  <si>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</si>
  <si>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</si>
  <si>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</si>
  <si>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</si>
  <si>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</si>
  <si>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</si>
  <si>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</si>
  <si>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</si>
  <si>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</si>
  <si>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</si>
  <si>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</si>
  <si>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</si>
  <si>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</si>
  <si>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</si>
  <si>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</si>
  <si>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</si>
  <si>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</si>
  <si>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</si>
  <si>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</si>
  <si>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</si>
  <si>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</si>
  <si>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</si>
  <si>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</si>
  <si>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</si>
  <si>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</si>
  <si>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</si>
  <si>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</si>
  <si>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</si>
  <si>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</si>
  <si>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</si>
  <si>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</si>
  <si>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</si>
  <si>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</si>
  <si>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</si>
  <si>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</si>
  <si>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</si>
  <si>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</si>
  <si>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</si>
  <si>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</si>
  <si>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</si>
  <si>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</si>
  <si>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</si>
  <si>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</si>
  <si>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</si>
  <si>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</si>
  <si>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</si>
  <si>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</si>
  <si>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</si>
  <si>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</si>
  <si>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</si>
  <si>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</si>
  <si>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</si>
  <si>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</si>
  <si>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</si>
  <si>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</si>
  <si>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</si>
  <si>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</si>
  <si>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</si>
  <si>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</si>
  <si>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</si>
  <si>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</si>
  <si>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</si>
  <si>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</si>
  <si>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</si>
  <si>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</si>
  <si>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</si>
  <si>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</si>
  <si>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</si>
  <si>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</si>
  <si>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</si>
  <si>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</si>
  <si>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</si>
  <si>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</si>
  <si>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</si>
  <si>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</si>
  <si>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</si>
  <si>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</si>
  <si>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</si>
  <si>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</si>
  <si>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</si>
  <si>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</si>
  <si>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</si>
  <si>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</si>
  <si>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</si>
  <si>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</si>
  <si>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</si>
  <si>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</si>
  <si>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</si>
  <si>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</si>
  <si>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</si>
  <si>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</si>
  <si>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</si>
  <si>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</si>
  <si>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</si>
  <si>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</si>
  <si>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</si>
  <si>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</si>
  <si>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</si>
  <si>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</si>
  <si>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</si>
  <si>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</si>
  <si>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</si>
  <si>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</si>
  <si>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</si>
  <si>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</si>
  <si>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</si>
  <si>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</si>
  <si>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</si>
  <si>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</si>
  <si>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</si>
  <si>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</si>
  <si>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</si>
  <si>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</si>
  <si>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</si>
  <si>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</si>
  <si>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</si>
  <si>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</si>
  <si>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</si>
  <si>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</si>
  <si>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</si>
  <si>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</si>
  <si>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</si>
  <si>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</si>
  <si>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</si>
  <si>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</si>
  <si>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</si>
  <si>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</si>
  <si>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</si>
  <si>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</si>
  <si>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</si>
  <si>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</si>
  <si>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</si>
  <si>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</si>
  <si>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</si>
  <si>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</si>
  <si>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</si>
  <si>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</si>
  <si>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</si>
  <si>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</si>
  <si>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</si>
  <si>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</si>
  <si>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</si>
  <si>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</si>
  <si>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</si>
  <si>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</si>
  <si>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</si>
  <si>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</si>
  <si>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</si>
  <si>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</si>
  <si>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</si>
  <si>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</si>
  <si>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</si>
  <si>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</si>
  <si>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</si>
  <si>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</si>
  <si>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</si>
  <si>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</si>
  <si>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</si>
  <si>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</si>
  <si>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</si>
  <si>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</si>
  <si>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</si>
  <si>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</si>
  <si>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</si>
  <si>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</si>
  <si>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</si>
  <si>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</si>
  <si>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</si>
  <si>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</si>
  <si>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</si>
  <si>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</si>
  <si>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</si>
  <si>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</si>
  <si>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</si>
  <si>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</si>
  <si>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</si>
  <si>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</si>
  <si>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</si>
  <si>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</si>
  <si>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</si>
  <si>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</si>
  <si>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</si>
  <si>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</si>
  <si>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</si>
  <si>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</si>
  <si>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</si>
  <si>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</si>
  <si>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</si>
  <si>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</si>
  <si>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</si>
  <si>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</si>
  <si>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</si>
  <si>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</si>
  <si>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</si>
  <si>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</si>
  <si>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</si>
  <si>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</si>
  <si>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</si>
  <si>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</si>
  <si>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</si>
  <si>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</si>
  <si>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</si>
  <si>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</si>
  <si>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</si>
  <si>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</si>
  <si>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</si>
  <si>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</si>
  <si>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</si>
  <si>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</si>
  <si>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</si>
  <si>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</si>
  <si>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</si>
  <si>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</si>
  <si>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</si>
  <si>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</si>
  <si>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</si>
  <si>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</si>
  <si>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</si>
  <si>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</si>
  <si>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</si>
  <si>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</si>
  <si>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</si>
  <si>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</si>
  <si>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</si>
  <si>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</si>
  <si>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</si>
  <si>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</si>
  <si>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</si>
  <si>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</si>
  <si>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</si>
  <si>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</si>
  <si>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</si>
  <si>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</si>
  <si>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</si>
  <si>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</si>
  <si>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</si>
  <si>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</si>
  <si>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</si>
  <si>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</si>
  <si>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</si>
  <si>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</si>
  <si>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</si>
  <si>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</si>
  <si>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</si>
  <si>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</si>
  <si>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</si>
  <si>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</si>
  <si>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</si>
  <si>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</si>
  <si>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</si>
  <si>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</si>
  <si>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</si>
  <si>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</si>
  <si>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</si>
  <si>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</si>
  <si>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</si>
  <si>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</si>
  <si>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</si>
  <si>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</si>
  <si>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</si>
  <si>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</si>
  <si>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</si>
  <si>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</si>
  <si>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</si>
  <si>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</si>
  <si>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</si>
  <si>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</si>
  <si>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</si>
  <si>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</si>
  <si>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</si>
  <si>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</si>
  <si>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</si>
  <si>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</si>
  <si>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</si>
  <si>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</si>
  <si>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</si>
  <si>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</si>
  <si>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</si>
  <si>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</si>
  <si>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</si>
  <si>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</si>
  <si>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</si>
  <si>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</si>
  <si>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</si>
  <si>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</si>
  <si>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</si>
  <si>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</si>
  <si>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</si>
  <si>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</si>
  <si>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</si>
  <si>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</si>
  <si>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</si>
  <si>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</si>
  <si>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</si>
  <si>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</si>
  <si>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</si>
  <si>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</si>
  <si>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</si>
  <si>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</si>
  <si>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</si>
  <si>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</si>
  <si>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</si>
  <si>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</si>
  <si>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</si>
  <si>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</si>
  <si>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</si>
  <si>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</si>
  <si>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</si>
  <si>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</si>
  <si>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</si>
  <si>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</si>
  <si>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</si>
  <si>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</si>
  <si>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</si>
  <si>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</si>
  <si>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</si>
  <si>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</si>
  <si>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</si>
  <si>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</si>
  <si>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</si>
  <si>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</si>
  <si>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</si>
  <si>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</si>
  <si>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</si>
  <si>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</si>
  <si>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</si>
  <si>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</si>
  <si>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</si>
  <si>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</si>
  <si>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</si>
  <si>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</si>
  <si>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</si>
  <si>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</si>
  <si>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</si>
  <si>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</si>
  <si>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</si>
  <si>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</si>
  <si>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</si>
  <si>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</si>
  <si>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</si>
  <si>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</si>
  <si>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</si>
  <si>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</si>
  <si>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</si>
  <si>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</si>
  <si>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</si>
  <si>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</si>
  <si>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</si>
  <si>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</si>
  <si>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</si>
  <si>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</si>
  <si>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</si>
  <si>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</si>
  <si>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</si>
  <si>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</si>
  <si>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</si>
  <si>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</si>
  <si>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</si>
  <si>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</si>
  <si>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</si>
  <si>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</si>
  <si>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</si>
  <si>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</si>
  <si>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</si>
  <si>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</si>
  <si>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</si>
  <si>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</si>
  <si>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</si>
  <si>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</si>
  <si>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</si>
  <si>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</si>
  <si>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</si>
  <si>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</si>
  <si>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</si>
  <si>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</si>
  <si>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</si>
  <si>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</si>
  <si>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</si>
  <si>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</si>
  <si>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</si>
  <si>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</si>
  <si>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</si>
  <si>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</si>
  <si>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</si>
  <si>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</si>
  <si>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</si>
  <si>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</si>
  <si>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</si>
  <si>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</si>
  <si>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</si>
  <si>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</si>
  <si>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</si>
  <si>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</si>
  <si>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</si>
  <si>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</si>
  <si>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</si>
  <si>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</si>
  <si>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</si>
  <si>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</si>
  <si>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</si>
  <si>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</si>
  <si>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</si>
  <si>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</si>
  <si>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</si>
  <si>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</si>
  <si>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</si>
  <si>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</si>
  <si>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</si>
  <si>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</si>
  <si>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</si>
  <si>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</si>
  <si>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</si>
  <si>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</si>
  <si>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</si>
  <si>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</si>
  <si>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</si>
  <si>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</si>
  <si>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</si>
  <si>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</si>
  <si>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</si>
  <si>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</si>
  <si>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</si>
  <si>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</si>
  <si>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</si>
  <si>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</si>
  <si>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</si>
  <si>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</si>
  <si>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</si>
  <si>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</si>
  <si>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</si>
  <si>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</si>
  <si>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</si>
  <si>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</si>
  <si>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</si>
  <si>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</si>
  <si>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</si>
  <si>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</si>
  <si>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</si>
  <si>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</si>
  <si>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</si>
  <si>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</si>
  <si>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</si>
  <si>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</si>
  <si>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</si>
  <si>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</si>
  <si>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</si>
  <si>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</si>
  <si>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</si>
  <si>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</si>
  <si>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</si>
  <si>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</si>
  <si>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</si>
  <si>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</si>
  <si>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</si>
  <si>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</si>
  <si>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</si>
  <si>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</si>
  <si>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</si>
  <si>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</si>
  <si>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</si>
  <si>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</si>
  <si>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</si>
  <si>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</si>
  <si>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</si>
  <si>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</si>
  <si>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</si>
  <si>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</si>
  <si>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</si>
  <si>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</si>
  <si>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</si>
  <si>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</si>
  <si>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</si>
  <si>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</si>
  <si>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</si>
  <si>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</si>
  <si>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</si>
  <si>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</si>
  <si>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</si>
  <si>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</si>
  <si>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</si>
  <si>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</si>
  <si>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</si>
  <si>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</si>
  <si>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</si>
  <si>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</si>
  <si>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</si>
  <si>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</si>
  <si>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</si>
  <si>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</si>
  <si>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</si>
  <si>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</si>
  <si>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</si>
  <si>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</si>
  <si>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</si>
  <si>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</si>
  <si>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</si>
  <si>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</si>
  <si>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</si>
  <si>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</si>
  <si>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</si>
  <si>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</si>
  <si>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</si>
  <si>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</si>
  <si>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</si>
  <si>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</si>
  <si>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</si>
  <si>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</si>
  <si>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</si>
  <si>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</si>
  <si>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</si>
  <si>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</si>
  <si>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</si>
  <si>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</si>
  <si>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</si>
  <si>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</si>
  <si>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</si>
  <si>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</si>
  <si>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</si>
  <si>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</si>
  <si>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</si>
  <si>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</si>
  <si>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</si>
  <si>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</si>
  <si>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</si>
  <si>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</si>
  <si>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</si>
  <si>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</si>
  <si>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</si>
  <si>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</si>
  <si>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</si>
  <si>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</si>
  <si>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</si>
  <si>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</si>
  <si>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</si>
  <si>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</si>
  <si>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</si>
  <si>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</si>
  <si>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</si>
  <si>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</si>
  <si>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</si>
  <si>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</si>
  <si>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</si>
  <si>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</si>
  <si>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</si>
  <si>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</si>
  <si>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</si>
  <si>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</si>
  <si>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</si>
  <si>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</si>
  <si>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</si>
  <si>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</si>
  <si>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</si>
  <si>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</si>
  <si>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</si>
  <si>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</si>
  <si>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</si>
  <si>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</si>
  <si>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</si>
  <si>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</si>
  <si>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</si>
  <si>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</si>
  <si>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</si>
  <si>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</si>
  <si>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</si>
  <si>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</si>
  <si>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</si>
  <si>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</si>
  <si>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</si>
  <si>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</si>
  <si>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</si>
  <si>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</si>
  <si>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</si>
  <si>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</si>
  <si>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</si>
  <si>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</si>
  <si>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</si>
  <si>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</si>
  <si>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</si>
  <si>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</si>
  <si>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</si>
  <si>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</si>
  <si>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</si>
  <si>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</si>
  <si>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</si>
  <si>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</si>
  <si>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</si>
  <si>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</si>
  <si>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</si>
  <si>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</si>
  <si>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</si>
  <si>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</si>
  <si>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</si>
  <si>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</si>
  <si>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</si>
  <si>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</si>
  <si>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</si>
  <si>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</si>
  <si>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</si>
  <si>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</si>
  <si>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</si>
  <si>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</si>
  <si>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</si>
  <si>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</si>
  <si>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</si>
  <si>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</si>
  <si>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</si>
  <si>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</si>
  <si>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</si>
  <si>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</si>
  <si>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</si>
  <si>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</si>
  <si>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</si>
  <si>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</si>
  <si>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</si>
  <si>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</si>
  <si>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</si>
  <si>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</si>
  <si>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</si>
  <si>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</si>
  <si>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</si>
  <si>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</si>
  <si>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</si>
  <si>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</si>
  <si>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</si>
  <si>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</si>
  <si>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</si>
  <si>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</si>
  <si>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</si>
  <si>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</si>
  <si>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</si>
  <si>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</si>
  <si>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</si>
  <si>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</si>
  <si>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</si>
  <si>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</si>
  <si>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</si>
  <si>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</si>
  <si>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</si>
  <si>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</si>
  <si>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</si>
  <si>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</si>
  <si>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</si>
  <si>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</si>
  <si>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</si>
  <si>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</si>
  <si>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</si>
  <si>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</si>
  <si>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</si>
  <si>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</si>
  <si>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</si>
  <si>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</si>
  <si>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</si>
  <si>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</si>
  <si>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</si>
  <si>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</si>
  <si>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</si>
  <si>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</si>
  <si>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</si>
  <si>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</si>
  <si>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</si>
  <si>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</si>
  <si>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</si>
  <si>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</si>
  <si>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</si>
  <si>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</si>
  <si>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</si>
  <si>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</si>
  <si>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</si>
  <si>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</si>
  <si>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</si>
  <si>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</si>
  <si>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</si>
  <si>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</si>
  <si>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</si>
  <si>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</si>
  <si>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</si>
  <si>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</si>
  <si>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</si>
  <si>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</si>
  <si>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</si>
  <si>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</si>
  <si>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</si>
  <si>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</si>
  <si>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</si>
  <si>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</si>
  <si>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</si>
  <si>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</si>
  <si>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</si>
  <si>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</si>
  <si>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</si>
  <si>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</si>
  <si>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</si>
  <si>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</si>
  <si>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</si>
  <si>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</si>
  <si>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</si>
  <si>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</si>
  <si>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</si>
  <si>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</si>
  <si>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</si>
  <si>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</si>
  <si>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</si>
  <si>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</si>
  <si>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</si>
  <si>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</si>
  <si>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</si>
  <si>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</si>
  <si>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</si>
  <si>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</si>
  <si>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</si>
  <si>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</si>
  <si>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</si>
  <si>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</si>
  <si>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</si>
  <si>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</si>
  <si>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</si>
  <si>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</si>
  <si>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</si>
  <si>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</si>
  <si>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</si>
  <si>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</si>
  <si>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</si>
  <si>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</si>
  <si>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</si>
  <si>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</si>
  <si>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</si>
  <si>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</si>
  <si>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</si>
  <si>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</si>
  <si>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</si>
  <si>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</si>
  <si>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</si>
  <si>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</si>
  <si>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</si>
  <si>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</si>
  <si>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</si>
  <si>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</si>
  <si>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</si>
  <si>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</si>
  <si>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</si>
  <si>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</si>
  <si>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</si>
  <si>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</si>
  <si>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</si>
  <si>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</si>
  <si>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</si>
  <si>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</si>
  <si>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</si>
  <si>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</si>
  <si>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</si>
  <si>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</si>
  <si>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</si>
  <si>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</si>
  <si>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</si>
  <si>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</si>
  <si>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</si>
  <si>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</si>
  <si>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</si>
  <si>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</si>
  <si>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</si>
  <si>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</si>
  <si>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</si>
  <si>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</si>
  <si>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</si>
  <si>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</si>
  <si>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</si>
  <si>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</si>
  <si>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</si>
  <si>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</si>
  <si>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</si>
  <si>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</si>
  <si>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</si>
  <si>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</si>
  <si>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</si>
  <si>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</si>
  <si>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</si>
  <si>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</si>
  <si>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</si>
  <si>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</si>
  <si>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</si>
  <si>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</si>
  <si>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</si>
  <si>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</si>
  <si>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</si>
  <si>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</si>
  <si>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</si>
  <si>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</si>
  <si>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</si>
  <si>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</si>
  <si>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</si>
  <si>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</si>
  <si>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</si>
  <si>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</si>
  <si>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</si>
  <si>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</si>
  <si>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</si>
  <si>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</si>
  <si>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</si>
  <si>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</si>
  <si>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</si>
  <si>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</si>
  <si>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</si>
  <si>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</si>
  <si>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</si>
  <si>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</si>
  <si>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</si>
  <si>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</si>
  <si>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</si>
  <si>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</si>
  <si>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</si>
  <si>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</si>
  <si>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</si>
  <si>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</si>
  <si>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</si>
  <si>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</si>
  <si>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</si>
  <si>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</si>
  <si>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</si>
  <si>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</si>
  <si>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</si>
  <si>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</si>
  <si>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</si>
  <si>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</si>
  <si>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</si>
  <si>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</si>
  <si>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</si>
  <si>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</si>
  <si>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</si>
  <si>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</si>
  <si>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</si>
  <si>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</si>
  <si>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</si>
  <si>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</si>
  <si>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</si>
  <si>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</si>
  <si>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</si>
  <si>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</si>
  <si>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</si>
  <si>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</si>
  <si>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</si>
  <si>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</si>
  <si>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</si>
  <si>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</si>
  <si>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</si>
  <si>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</si>
  <si>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</si>
  <si>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</si>
  <si>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</si>
  <si>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</si>
  <si>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</si>
  <si>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</si>
  <si>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</si>
  <si>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</si>
  <si>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</si>
  <si>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</si>
  <si>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</si>
  <si>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</si>
  <si>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</si>
  <si>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</si>
  <si>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</si>
  <si>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</si>
  <si>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</si>
  <si>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</si>
  <si>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</si>
  <si>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</si>
  <si>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</si>
  <si>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</si>
  <si>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</si>
  <si>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</si>
  <si>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</si>
  <si>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</si>
  <si>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</si>
  <si>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</si>
  <si>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</si>
  <si>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</si>
  <si>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</si>
  <si>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</si>
  <si>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</si>
  <si>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</si>
  <si>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</si>
  <si>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</si>
  <si>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</si>
  <si>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</si>
  <si>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</si>
  <si>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</si>
  <si>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</si>
  <si>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</si>
  <si>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</si>
  <si>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</si>
  <si>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</si>
  <si>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</si>
  <si>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</si>
  <si>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</si>
  <si>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</si>
  <si>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</si>
  <si>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</si>
  <si>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</si>
  <si>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</si>
  <si>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</si>
  <si>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</si>
  <si>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</si>
  <si>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</si>
  <si>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</si>
  <si>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</si>
  <si>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</si>
  <si>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</si>
  <si>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</si>
  <si>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</si>
  <si>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</si>
  <si>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</si>
  <si>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</si>
  <si>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</si>
  <si>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</si>
  <si>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</si>
  <si>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</si>
  <si>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</si>
  <si>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</si>
  <si>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</si>
  <si>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</si>
  <si>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</si>
  <si>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</si>
  <si>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</si>
  <si>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</si>
  <si>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</si>
  <si>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</si>
  <si>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</si>
  <si>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</si>
  <si>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</si>
  <si>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</si>
  <si>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</si>
  <si>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</si>
  <si>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</si>
  <si>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</si>
  <si>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</si>
  <si>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</si>
  <si>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</si>
  <si>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</si>
  <si>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</si>
  <si>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</si>
  <si>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</si>
  <si>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</si>
  <si>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</si>
  <si>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</si>
  <si>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</si>
  <si>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</si>
  <si>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</si>
  <si>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</si>
  <si>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</si>
  <si>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</si>
  <si>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</si>
  <si>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</si>
  <si>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</si>
  <si>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</si>
  <si>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</si>
  <si>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</si>
  <si>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</si>
  <si>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</si>
  <si>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</si>
  <si>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</si>
  <si>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</si>
  <si>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</si>
  <si>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</si>
  <si>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</si>
  <si>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</si>
  <si>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</si>
  <si>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</si>
  <si>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</si>
  <si>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</si>
  <si>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</si>
  <si>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</si>
  <si>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</si>
  <si>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</si>
  <si>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</si>
  <si>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</si>
  <si>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</si>
  <si>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</si>
  <si>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</si>
  <si>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</si>
  <si>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</si>
  <si>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</si>
  <si>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</si>
  <si>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</si>
  <si>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</si>
  <si>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</si>
  <si>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</si>
  <si>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</si>
  <si>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</si>
  <si>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</si>
  <si>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</si>
  <si>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</si>
  <si>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</si>
  <si>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</si>
  <si>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</si>
  <si>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</si>
  <si>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</si>
  <si>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</si>
  <si>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</si>
  <si>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</si>
  <si>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</si>
  <si>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</si>
  <si>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</si>
  <si>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</si>
  <si>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</si>
  <si>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</si>
  <si>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</si>
  <si>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</si>
  <si>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</si>
  <si>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</si>
  <si>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</si>
  <si>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</si>
  <si>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</si>
  <si>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</si>
  <si>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</si>
  <si>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</si>
  <si>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</si>
  <si>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</si>
  <si>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</si>
  <si>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</si>
  <si>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</si>
  <si>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</si>
  <si>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</si>
  <si>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</si>
  <si>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</si>
  <si>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</si>
  <si>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</si>
  <si>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</si>
  <si>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</si>
  <si>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</si>
  <si>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</si>
  <si>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</si>
  <si>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</si>
  <si>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</si>
  <si>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</si>
  <si>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</si>
  <si>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</si>
  <si>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</si>
  <si>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</si>
  <si>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</si>
  <si>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</si>
  <si>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</si>
  <si>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</si>
  <si>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</si>
  <si>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</si>
  <si>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</si>
  <si>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</si>
  <si>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</si>
  <si>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</si>
  <si>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</si>
  <si>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</si>
  <si>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</si>
  <si>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</si>
  <si>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</si>
  <si>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</si>
  <si>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</si>
  <si>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</si>
  <si>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</si>
  <si>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</si>
  <si>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</si>
  <si>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</si>
  <si>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</si>
  <si>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</si>
  <si>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</si>
  <si>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</si>
  <si>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</si>
  <si>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</si>
  <si>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</si>
  <si>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</si>
  <si>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</si>
  <si>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</si>
  <si>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</si>
  <si>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</si>
  <si>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</si>
  <si>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</si>
  <si>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</si>
  <si>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</si>
  <si>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</si>
  <si>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</si>
  <si>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</si>
  <si>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</si>
  <si>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</si>
  <si>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</si>
  <si>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</si>
  <si>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</si>
  <si>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</si>
  <si>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</si>
  <si>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</si>
  <si>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</si>
  <si>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</si>
  <si>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</si>
  <si>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</si>
  <si>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</si>
  <si>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</si>
  <si>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</si>
  <si>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</si>
  <si>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</si>
  <si>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</si>
  <si>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</si>
  <si>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</si>
  <si>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</si>
  <si>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</si>
  <si>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</si>
  <si>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</si>
  <si>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</si>
  <si>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</si>
  <si>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</si>
  <si>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</si>
  <si>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</si>
  <si>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</si>
  <si>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</si>
  <si>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</si>
  <si>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</si>
  <si>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</si>
  <si>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</si>
  <si>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</si>
  <si>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</si>
  <si>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</si>
  <si>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</si>
  <si>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</si>
  <si>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</si>
  <si>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</si>
  <si>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</si>
  <si>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</si>
  <si>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</si>
  <si>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</si>
  <si>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</si>
  <si>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</si>
  <si>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</si>
  <si>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</si>
  <si>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</si>
  <si>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</si>
  <si>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</si>
  <si>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</si>
  <si>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</si>
  <si>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</si>
  <si>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</si>
  <si>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</si>
  <si>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</si>
  <si>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</si>
  <si>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</si>
  <si>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</si>
  <si>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</si>
  <si>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</si>
  <si>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</si>
  <si>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</si>
  <si>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</si>
  <si>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</si>
  <si>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</si>
  <si>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</si>
  <si>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</si>
  <si>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</si>
  <si>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</si>
  <si>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</si>
  <si>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</si>
  <si>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</si>
  <si>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</si>
  <si>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</si>
  <si>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</si>
  <si>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</si>
  <si>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</si>
  <si>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</si>
  <si>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</si>
  <si>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</si>
  <si>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</si>
  <si>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</si>
  <si>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</si>
  <si>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</si>
  <si>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</si>
  <si>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</si>
  <si>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</si>
  <si>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</si>
  <si>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</si>
  <si>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</si>
  <si>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</si>
  <si>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</si>
  <si>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</si>
  <si>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</si>
  <si>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</si>
  <si>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</si>
  <si>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</si>
  <si>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</si>
  <si>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</si>
  <si>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</si>
  <si>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</si>
  <si>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</si>
  <si>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</si>
  <si>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</si>
  <si>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</si>
  <si>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</si>
  <si>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</si>
  <si>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</si>
  <si>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</si>
  <si>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</si>
  <si>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</si>
  <si>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</si>
  <si>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</si>
  <si>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</si>
  <si>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</si>
  <si>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</si>
  <si>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</si>
  <si>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</si>
  <si>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</si>
  <si>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</si>
  <si>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</si>
  <si>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</si>
  <si>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</si>
  <si>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</si>
  <si>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</si>
  <si>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</si>
  <si>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</si>
  <si>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</si>
  <si>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</si>
  <si>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</si>
  <si>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</si>
  <si>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</si>
  <si>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</si>
  <si>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</si>
  <si>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</si>
  <si>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</si>
  <si>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</si>
  <si>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</si>
  <si>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</si>
  <si>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</si>
  <si>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</si>
  <si>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</si>
  <si>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</si>
  <si>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</si>
  <si>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</si>
  <si>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</si>
  <si>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</si>
  <si>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</si>
  <si>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</si>
  <si>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</si>
  <si>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</si>
  <si>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</si>
  <si>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</si>
  <si>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</si>
  <si>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</si>
  <si>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</si>
  <si>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</si>
  <si>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</si>
  <si>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</si>
  <si>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</si>
  <si>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</si>
  <si>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</si>
  <si>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</si>
  <si>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</si>
  <si>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</si>
  <si>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</si>
  <si>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</si>
  <si>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</si>
  <si>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</si>
  <si>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</si>
  <si>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</si>
  <si>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</si>
  <si>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</si>
  <si>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</si>
  <si>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</si>
  <si>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</si>
  <si>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</si>
  <si>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</si>
  <si>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</si>
  <si>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</si>
  <si>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</si>
  <si>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</si>
  <si>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</si>
  <si>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</si>
  <si>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</si>
  <si>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</si>
  <si>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</si>
  <si>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</si>
  <si>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</si>
  <si>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</si>
  <si>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</si>
  <si>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</si>
  <si>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</si>
  <si>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</si>
  <si>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</si>
  <si>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</si>
  <si>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</si>
  <si>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</si>
  <si>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</si>
  <si>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</si>
  <si>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</si>
  <si>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</si>
  <si>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</si>
  <si>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</si>
  <si>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</si>
  <si>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</si>
  <si>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</si>
  <si>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</si>
  <si>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</si>
  <si>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</si>
  <si>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</si>
  <si>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</si>
  <si>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</si>
  <si>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</si>
  <si>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</si>
  <si>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</si>
  <si>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</si>
  <si>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</si>
  <si>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</si>
  <si>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</si>
  <si>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</si>
  <si>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</si>
  <si>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</si>
  <si>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</si>
  <si>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</si>
  <si>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</si>
  <si>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</si>
  <si>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</si>
  <si>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</si>
  <si>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</si>
  <si>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</si>
  <si>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</si>
  <si>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</si>
  <si>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</si>
  <si>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</si>
  <si>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</si>
  <si>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</si>
  <si>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</si>
  <si>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</si>
  <si>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</si>
  <si>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</si>
  <si>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</si>
  <si>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</si>
  <si>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</si>
  <si>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</si>
  <si>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</si>
  <si>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</si>
  <si>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</si>
  <si>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</si>
  <si>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</si>
  <si>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</si>
  <si>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</si>
  <si>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</si>
  <si>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</si>
  <si>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</si>
  <si>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</si>
  <si>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</si>
  <si>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</si>
  <si>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</si>
  <si>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</si>
  <si>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</si>
  <si>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</si>
  <si>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</si>
  <si>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</si>
  <si>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</si>
  <si>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</si>
  <si>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</si>
  <si>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</si>
  <si>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</si>
  <si>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</si>
  <si>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</si>
  <si>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</si>
  <si>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</si>
  <si>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</si>
  <si>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</si>
  <si>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</si>
  <si>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</si>
  <si>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</si>
  <si>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</si>
  <si>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</si>
  <si>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</si>
  <si>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</si>
  <si>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</si>
  <si>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</si>
  <si>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</si>
  <si>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</si>
  <si>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</si>
  <si>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</si>
  <si>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</si>
  <si>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</si>
  <si>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</si>
  <si>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</si>
  <si>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</si>
  <si>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</si>
  <si>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</si>
  <si>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</si>
  <si>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</si>
  <si>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</si>
  <si>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</si>
  <si>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</si>
  <si>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</si>
  <si>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</si>
  <si>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</si>
  <si>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</si>
  <si>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</si>
  <si>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</si>
  <si>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</si>
  <si>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</si>
  <si>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</si>
  <si>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</si>
  <si>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</si>
  <si>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</si>
  <si>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</si>
  <si>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</si>
  <si>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</si>
  <si>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</si>
  <si>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</si>
  <si>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</si>
  <si>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</si>
  <si>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</si>
  <si>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</si>
  <si>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</si>
  <si>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</si>
  <si>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</si>
  <si>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</si>
  <si>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</si>
  <si>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</si>
  <si>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</si>
  <si>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</si>
  <si>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</si>
  <si>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</si>
  <si>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</si>
  <si>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</si>
  <si>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</si>
  <si>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</si>
  <si>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</si>
  <si>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</si>
  <si>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</si>
  <si>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</si>
  <si>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</si>
  <si>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</si>
  <si>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</si>
  <si>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</si>
  <si>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</si>
  <si>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</si>
  <si>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</si>
  <si>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</si>
  <si>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</si>
  <si>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</si>
  <si>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</si>
  <si>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</si>
  <si>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</si>
  <si>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</si>
  <si>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</si>
  <si>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</si>
  <si>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</si>
  <si>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</si>
  <si>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</si>
  <si>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</si>
  <si>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</si>
  <si>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</si>
  <si>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</si>
  <si>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</si>
  <si>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</si>
  <si>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</si>
  <si>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</si>
  <si>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</si>
  <si>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</si>
  <si>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</si>
  <si>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</si>
  <si>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</si>
  <si>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</si>
  <si>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</si>
  <si>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</si>
  <si>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</si>
  <si>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</si>
  <si>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</si>
  <si>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</si>
  <si>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</si>
  <si>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</si>
  <si>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</si>
  <si>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</si>
  <si>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</si>
  <si>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</si>
  <si>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</si>
  <si>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</si>
  <si>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</si>
  <si>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</si>
  <si>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</si>
  <si>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</si>
  <si>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</si>
  <si>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</si>
  <si>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</si>
  <si>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</si>
  <si>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</si>
  <si>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</si>
  <si>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</si>
  <si>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</si>
  <si>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</si>
  <si>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</si>
  <si>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</si>
  <si>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</si>
  <si>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</si>
  <si>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</si>
  <si>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</si>
  <si>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</si>
  <si>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</si>
  <si>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</si>
  <si>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</si>
  <si>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</si>
  <si>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</si>
  <si>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</si>
  <si>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</si>
  <si>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</si>
  <si>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</si>
  <si>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</si>
  <si>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</si>
  <si>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</si>
  <si>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</si>
  <si>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</si>
  <si>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</si>
  <si>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</si>
  <si>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</si>
  <si>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</si>
  <si>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</si>
  <si>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</si>
  <si>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</si>
  <si>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</si>
  <si>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</si>
  <si>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</si>
  <si>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</si>
  <si>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</si>
  <si>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</si>
  <si>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</si>
  <si>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</si>
  <si>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</si>
  <si>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</si>
  <si>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</si>
  <si>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</si>
  <si>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</si>
  <si>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</si>
  <si>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</si>
  <si>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</si>
  <si>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</si>
  <si>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</si>
  <si>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</si>
  <si>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</si>
  <si>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</si>
  <si>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</si>
  <si>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</si>
  <si>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</si>
  <si>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</si>
  <si>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</si>
  <si>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</si>
  <si>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</si>
  <si>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</si>
  <si>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</si>
  <si>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</si>
  <si>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</si>
  <si>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</si>
  <si>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</si>
  <si>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</si>
  <si>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</si>
  <si>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</si>
  <si>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</si>
  <si>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</si>
  <si>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</si>
  <si>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</si>
  <si>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</si>
  <si>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</si>
  <si>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</si>
  <si>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</si>
  <si>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</si>
  <si>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</si>
  <si>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</si>
  <si>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</si>
  <si>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</si>
  <si>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</si>
  <si>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</si>
  <si>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</si>
  <si>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</si>
  <si>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</si>
  <si>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</si>
  <si>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</si>
  <si>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</si>
  <si>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</si>
  <si>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</si>
  <si>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</si>
  <si>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</si>
  <si>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</si>
  <si>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</si>
  <si>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</si>
  <si>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</si>
  <si>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</si>
  <si>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</si>
  <si>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</si>
  <si>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</si>
  <si>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</si>
  <si>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</si>
  <si>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</si>
  <si>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</si>
  <si>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</si>
  <si>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</si>
  <si>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</si>
  <si>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</si>
  <si>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</si>
  <si>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</si>
  <si>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</si>
  <si>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</si>
  <si>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</si>
  <si>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</si>
  <si>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</si>
  <si>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</si>
  <si>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</si>
  <si>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</si>
  <si>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</si>
  <si>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</si>
  <si>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</si>
  <si>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</si>
  <si>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</si>
  <si>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</si>
  <si>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</si>
  <si>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</si>
  <si>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</si>
  <si>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</si>
  <si>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</si>
  <si>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</si>
  <si>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</si>
  <si>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</si>
  <si>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</si>
  <si>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</si>
  <si>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</si>
  <si>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</si>
  <si>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</si>
  <si>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</si>
  <si>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</si>
  <si>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</si>
  <si>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</si>
  <si>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</si>
  <si>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</si>
  <si>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</si>
  <si>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</si>
  <si>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</si>
  <si>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</si>
  <si>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</si>
  <si>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</si>
  <si>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</si>
  <si>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</si>
  <si>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</si>
  <si>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</si>
  <si>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</si>
  <si>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</si>
  <si>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</si>
  <si>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</si>
  <si>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</si>
  <si>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</si>
  <si>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</si>
  <si>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</si>
  <si>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</si>
  <si>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</si>
  <si>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</si>
  <si>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</si>
  <si>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</si>
  <si>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</si>
  <si>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</si>
  <si>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</si>
  <si>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</si>
  <si>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</si>
  <si>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</si>
  <si>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</si>
  <si>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</si>
  <si>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</si>
  <si>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</si>
  <si>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</si>
  <si>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</si>
  <si>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</si>
  <si>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</si>
  <si>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</si>
  <si>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</si>
  <si>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</si>
  <si>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</si>
  <si>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</si>
  <si>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</si>
  <si>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</si>
  <si>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</si>
  <si>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</si>
  <si>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</si>
  <si>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</si>
  <si>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</si>
  <si>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</si>
  <si>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</si>
  <si>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</si>
  <si>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</si>
  <si>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</si>
  <si>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</si>
  <si>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</si>
  <si>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</si>
  <si>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</si>
  <si>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</si>
  <si>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</si>
  <si>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</si>
  <si>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</si>
  <si>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</si>
  <si>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</si>
  <si>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</si>
  <si>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</si>
  <si>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</si>
  <si>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</si>
  <si>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</si>
  <si>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</si>
  <si>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</si>
  <si>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</si>
  <si>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</si>
  <si>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</si>
  <si>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</si>
  <si>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</si>
  <si>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</si>
  <si>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</si>
  <si>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</si>
  <si>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</si>
  <si>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</si>
  <si>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</si>
  <si>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</si>
  <si>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</si>
  <si>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</si>
  <si>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</si>
  <si>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</si>
  <si>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</si>
  <si>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</si>
  <si>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</si>
  <si>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</si>
  <si>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</si>
  <si>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</si>
  <si>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</si>
  <si>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</si>
  <si>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</si>
  <si>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</si>
  <si>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</si>
  <si>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</si>
  <si>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</si>
  <si>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</si>
  <si>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</si>
  <si>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</si>
  <si>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</si>
  <si>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</si>
  <si>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</si>
  <si>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</si>
  <si>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</si>
  <si>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</si>
  <si>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</si>
  <si>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</si>
  <si>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</si>
  <si>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</si>
  <si>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</si>
  <si>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</si>
  <si>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</si>
  <si>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</si>
  <si>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</si>
  <si>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</si>
  <si>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</si>
  <si>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</si>
  <si>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</si>
  <si>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</si>
  <si>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</si>
  <si>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</si>
  <si>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</si>
  <si>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</si>
  <si>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</si>
  <si>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</si>
  <si>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</si>
  <si>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</si>
  <si>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</si>
  <si>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</si>
  <si>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</si>
  <si>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</si>
  <si>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</si>
  <si>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</si>
  <si>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</si>
  <si>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</si>
  <si>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</si>
  <si>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</si>
  <si>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</si>
  <si>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</si>
  <si>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</si>
  <si>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</si>
  <si>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</si>
  <si>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</si>
  <si>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</si>
  <si>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</si>
  <si>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</si>
  <si>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</si>
  <si>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</si>
  <si>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</si>
  <si>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</si>
  <si>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</si>
  <si>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</si>
  <si>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</si>
  <si>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</si>
  <si>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</si>
  <si>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</si>
  <si>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</si>
  <si>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</si>
  <si>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</si>
  <si>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</si>
  <si>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</si>
  <si>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</si>
  <si>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</si>
  <si>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</si>
  <si>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</si>
  <si>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</si>
  <si>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</si>
  <si>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</si>
  <si>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</si>
  <si>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</si>
  <si>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</si>
  <si>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</si>
  <si>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</si>
  <si>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</si>
  <si>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</si>
  <si>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</si>
  <si>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</si>
  <si>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</si>
  <si>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</si>
  <si>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</si>
  <si>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</si>
  <si>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</si>
  <si>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</si>
  <si>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</si>
  <si>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</si>
  <si>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</si>
  <si>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</si>
  <si>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</si>
  <si>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</si>
  <si>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</si>
  <si>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</si>
  <si>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</si>
  <si>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</si>
  <si>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</si>
  <si>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</si>
  <si>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</si>
  <si>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</si>
  <si>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</si>
  <si>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</si>
  <si>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</si>
  <si>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</si>
  <si>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</si>
  <si>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</si>
  <si>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</si>
  <si>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</si>
  <si>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</si>
  <si>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</si>
  <si>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</si>
  <si>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</si>
  <si>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</si>
  <si>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</si>
  <si>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</si>
  <si>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</si>
  <si>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</si>
  <si>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</si>
  <si>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</si>
  <si>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</si>
  <si>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</si>
  <si>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</si>
  <si>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</si>
  <si>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</si>
  <si>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</si>
  <si>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</si>
  <si>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</si>
  <si>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</si>
  <si>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</si>
  <si>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</si>
  <si>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</si>
  <si>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</si>
  <si>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</si>
  <si>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</si>
  <si>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</si>
  <si>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</si>
  <si>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</si>
  <si>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</si>
  <si>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</si>
  <si>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</si>
  <si>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</si>
  <si>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</si>
  <si>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</si>
  <si>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</si>
  <si>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</si>
  <si>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</si>
  <si>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</si>
  <si>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</si>
  <si>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</si>
  <si>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</si>
  <si>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</si>
  <si>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</si>
  <si>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</si>
  <si>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</si>
  <si>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</si>
  <si>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</si>
  <si>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</si>
  <si>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</si>
  <si>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</si>
  <si>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</si>
  <si>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</si>
  <si>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</si>
  <si>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</si>
  <si>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</si>
  <si>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</si>
  <si>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</si>
  <si>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</si>
  <si>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</si>
  <si>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</si>
  <si>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</si>
  <si>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</si>
  <si>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</si>
  <si>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</si>
  <si>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</si>
  <si>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</si>
  <si>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</si>
  <si>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</si>
  <si>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</si>
  <si>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</si>
  <si>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</si>
  <si>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</si>
  <si>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</si>
  <si>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</si>
  <si>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</si>
  <si>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</si>
  <si>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</si>
  <si>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</si>
  <si>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</si>
  <si>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</si>
  <si>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</si>
  <si>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</si>
  <si>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</si>
  <si>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</si>
  <si>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</si>
  <si>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</si>
  <si>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</si>
  <si>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</si>
  <si>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</si>
  <si>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</si>
  <si>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</si>
  <si>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</si>
  <si>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</si>
  <si>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</si>
  <si>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</si>
  <si>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</si>
  <si>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</si>
  <si>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</si>
  <si>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</si>
  <si>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</si>
  <si>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</si>
  <si>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</si>
  <si>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</si>
  <si>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</si>
  <si>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</si>
  <si>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</si>
  <si>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</si>
  <si>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</si>
  <si>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</si>
  <si>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</si>
  <si>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</si>
  <si>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</si>
  <si>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</si>
  <si>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</si>
  <si>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</si>
  <si>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</si>
  <si>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</si>
  <si>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</si>
  <si>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</si>
  <si>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</si>
  <si>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</si>
  <si>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</si>
  <si>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</si>
  <si>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</si>
  <si>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</si>
  <si>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</si>
  <si>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</si>
  <si>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</si>
  <si>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</si>
  <si>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</si>
  <si>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</si>
  <si>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</si>
  <si>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</si>
  <si>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</si>
  <si>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</si>
  <si>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</si>
  <si>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</si>
  <si>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</si>
  <si>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</si>
  <si>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</si>
  <si>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</si>
  <si>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</si>
  <si>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</si>
  <si>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</si>
  <si>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</si>
  <si>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</si>
  <si>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</si>
  <si>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</si>
  <si>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</si>
  <si>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</si>
  <si>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</si>
  <si>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</si>
  <si>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</si>
  <si>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</si>
  <si>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</si>
  <si>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</si>
  <si>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</si>
  <si>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</si>
  <si>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</si>
  <si>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</si>
  <si>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</si>
  <si>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</si>
  <si>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</si>
  <si>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</si>
  <si>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</si>
  <si>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</si>
  <si>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</si>
  <si>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</si>
  <si>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</si>
  <si>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</si>
  <si>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</si>
  <si>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</si>
  <si>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</si>
  <si>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</si>
  <si>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</si>
  <si>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</si>
  <si>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</si>
  <si>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</si>
  <si>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</si>
  <si>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</si>
  <si>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</si>
  <si>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</si>
  <si>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</si>
  <si>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</si>
  <si>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</si>
  <si>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</si>
  <si>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</si>
  <si>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</si>
  <si>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</si>
  <si>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</si>
  <si>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</si>
  <si>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</si>
  <si>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</si>
  <si>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</si>
  <si>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</si>
  <si>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</si>
  <si>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</si>
  <si>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</si>
  <si>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</si>
  <si>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</si>
  <si>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</si>
  <si>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</si>
  <si>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</si>
  <si>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</si>
  <si>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</si>
  <si>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</si>
  <si>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</si>
  <si>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</si>
  <si>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</si>
  <si>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</si>
  <si>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</si>
  <si>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</si>
  <si>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</si>
  <si>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</si>
  <si>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</si>
  <si>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</si>
  <si>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</si>
  <si>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</si>
  <si>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</si>
  <si>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</si>
  <si>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</si>
  <si>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</si>
  <si>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</si>
  <si>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</si>
  <si>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</si>
  <si>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</si>
  <si>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</si>
  <si>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</si>
  <si>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</si>
  <si>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</si>
  <si>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</si>
  <si>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</si>
  <si>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</si>
  <si>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</si>
  <si>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</si>
  <si>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</si>
  <si>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</si>
  <si>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</si>
  <si>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</si>
  <si>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</si>
  <si>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</si>
  <si>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</si>
  <si>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</si>
  <si>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</si>
  <si>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</si>
  <si>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</si>
  <si>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</si>
  <si>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</si>
  <si>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</si>
  <si>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</si>
  <si>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</si>
  <si>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</si>
  <si>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</si>
  <si>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</si>
  <si>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</si>
  <si>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</si>
  <si>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</si>
  <si>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</si>
  <si>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</si>
  <si>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</si>
  <si>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</si>
  <si>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</si>
  <si>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</si>
  <si>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</si>
  <si>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</si>
  <si>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</si>
  <si>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</si>
  <si>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</si>
  <si>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</si>
  <si>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</si>
  <si>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</si>
  <si>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</si>
  <si>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</si>
  <si>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</si>
  <si>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</si>
  <si>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</si>
  <si>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</si>
  <si>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</si>
  <si>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</si>
  <si>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</si>
  <si>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</si>
  <si>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</si>
  <si>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</si>
  <si>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</si>
  <si>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</si>
  <si>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</si>
  <si>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</si>
  <si>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</si>
  <si>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</si>
  <si>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</si>
  <si>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</si>
  <si>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</si>
  <si>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</si>
  <si>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</si>
  <si>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</si>
  <si>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</si>
  <si>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</si>
  <si>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</si>
  <si>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</si>
  <si>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</si>
  <si>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</si>
  <si>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</si>
  <si>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</si>
  <si>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</si>
  <si>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</si>
  <si>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</si>
  <si>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</si>
  <si>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</si>
  <si>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</si>
  <si>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</si>
  <si>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</si>
  <si>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</si>
  <si>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</si>
  <si>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</si>
  <si>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</si>
  <si>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</si>
  <si>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</si>
  <si>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</si>
  <si>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</si>
  <si>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</si>
  <si>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</si>
  <si>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</si>
  <si>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</si>
  <si>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</si>
  <si>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</si>
  <si>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</si>
  <si>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</si>
  <si>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</si>
  <si>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</si>
  <si>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</si>
  <si>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</si>
  <si>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</si>
  <si>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</si>
  <si>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</si>
  <si>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</si>
  <si>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</si>
  <si>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</si>
  <si>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</si>
  <si>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</si>
  <si>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</si>
  <si>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</si>
  <si>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</si>
  <si>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</si>
  <si>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</si>
  <si>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</si>
  <si>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</si>
  <si>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</si>
  <si>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</si>
  <si>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</si>
  <si>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</si>
  <si>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</si>
  <si>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</si>
  <si>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</si>
  <si>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</si>
  <si>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</si>
  <si>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</si>
  <si>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</si>
  <si>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</si>
  <si>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</si>
  <si>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</si>
  <si>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</si>
  <si>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</si>
  <si>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</si>
  <si>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</si>
  <si>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</si>
  <si>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</si>
  <si>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</si>
  <si>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</si>
  <si>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</si>
  <si>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</si>
  <si>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</si>
  <si>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</si>
  <si>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</si>
  <si>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</si>
  <si>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</si>
  <si>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</si>
  <si>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</si>
  <si>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</si>
  <si>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</si>
  <si>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</si>
  <si>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</si>
  <si>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</si>
  <si>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</si>
  <si>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</si>
  <si>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</si>
  <si>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</si>
  <si>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</si>
  <si>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</si>
  <si>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</si>
  <si>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</si>
  <si>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</si>
  <si>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</si>
  <si>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</si>
  <si>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</si>
  <si>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</si>
  <si>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</si>
  <si>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</si>
  <si>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</si>
  <si>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</si>
  <si>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</si>
  <si>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</si>
  <si>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</si>
  <si>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</si>
  <si>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</si>
  <si>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</si>
  <si>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</si>
  <si>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</si>
  <si>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</si>
  <si>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</si>
  <si>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</si>
  <si>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</si>
  <si>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</si>
  <si>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</si>
  <si>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</si>
  <si>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</si>
  <si>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</si>
  <si>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</si>
  <si>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</si>
  <si>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</si>
  <si>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</si>
  <si>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</si>
  <si>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</si>
  <si>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</si>
  <si>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</si>
  <si>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</si>
  <si>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</si>
  <si>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</si>
  <si>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</si>
  <si>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</si>
  <si>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</si>
  <si>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</si>
  <si>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</si>
  <si>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</si>
  <si>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</si>
  <si>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</si>
  <si>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</si>
  <si>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</si>
  <si>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</si>
  <si>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</si>
  <si>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</si>
  <si>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</si>
  <si>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</si>
  <si>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</si>
  <si>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</si>
  <si>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</si>
  <si>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</si>
  <si>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</si>
  <si>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</si>
  <si>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</si>
  <si>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</si>
  <si>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</si>
  <si>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</si>
  <si>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</si>
  <si>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</si>
  <si>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</si>
  <si>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</si>
  <si>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</si>
  <si>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</si>
  <si>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</si>
  <si>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</si>
  <si>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</si>
  <si>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</si>
  <si>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</si>
  <si>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</si>
  <si>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</si>
  <si>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</si>
  <si>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</si>
  <si>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</si>
  <si>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</si>
  <si>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</si>
  <si>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</si>
  <si>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</si>
  <si>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</si>
  <si>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</si>
  <si>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</si>
  <si>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</si>
  <si>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</si>
  <si>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</si>
  <si>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</si>
  <si>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</si>
  <si>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</si>
  <si>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</si>
  <si>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</si>
  <si>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</si>
  <si>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</si>
  <si>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</si>
  <si>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</si>
  <si>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</si>
  <si>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</si>
  <si>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</si>
  <si>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</si>
  <si>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</si>
  <si>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</si>
  <si>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</si>
  <si>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</si>
  <si>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</si>
  <si>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</si>
  <si>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</si>
  <si>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</si>
  <si>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</si>
  <si>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</si>
  <si>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</si>
  <si>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</si>
  <si>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</si>
  <si>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</si>
  <si>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</si>
  <si>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</si>
  <si>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</si>
  <si>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</si>
  <si>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</si>
  <si>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</si>
  <si>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</si>
  <si>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</si>
  <si>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</si>
  <si>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</si>
  <si>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</si>
  <si>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</si>
  <si>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</si>
  <si>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</si>
  <si>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</si>
  <si>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</si>
  <si>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</si>
  <si>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</si>
  <si>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</si>
  <si>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</si>
  <si>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</si>
  <si>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</si>
  <si>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</si>
  <si>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</si>
  <si>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</si>
  <si>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</si>
  <si>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</si>
  <si>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</si>
  <si>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</si>
  <si>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</si>
  <si>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</si>
  <si>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</si>
  <si>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</si>
  <si>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</si>
  <si>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</si>
  <si>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</si>
  <si>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</si>
  <si>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</si>
  <si>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</si>
  <si>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</si>
  <si>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</si>
  <si>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</si>
  <si>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</si>
  <si>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</si>
  <si>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</si>
  <si>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</si>
  <si>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</si>
  <si>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</si>
  <si>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</si>
  <si>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</si>
  <si>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</si>
  <si>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</si>
  <si>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</si>
  <si>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</si>
  <si>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</si>
  <si>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</si>
  <si>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</si>
  <si>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</si>
  <si>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</si>
  <si>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</si>
  <si>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</si>
  <si>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</si>
  <si>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</si>
  <si>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</si>
  <si>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</si>
  <si>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</si>
  <si>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</si>
  <si>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</si>
  <si>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</si>
  <si>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</si>
  <si>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</si>
  <si>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</si>
  <si>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</si>
  <si>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</si>
  <si>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</si>
  <si>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</si>
  <si>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</si>
  <si>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</si>
  <si>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</si>
  <si>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</si>
  <si>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</si>
  <si>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</si>
  <si>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</si>
  <si>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</si>
  <si>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</si>
  <si>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</si>
  <si>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</si>
  <si>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</si>
  <si>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</si>
  <si>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</si>
  <si>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</si>
  <si>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</si>
  <si>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</si>
  <si>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</si>
  <si>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</si>
  <si>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</si>
  <si>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</si>
  <si>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</si>
  <si>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</si>
  <si>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</si>
  <si>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</si>
  <si>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</si>
  <si>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</si>
  <si>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</si>
  <si>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</si>
  <si>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</si>
  <si>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</si>
  <si>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</si>
  <si>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</si>
  <si>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</si>
  <si>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</si>
  <si>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</si>
  <si>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</si>
  <si>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</si>
  <si>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</si>
  <si>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</si>
  <si>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</si>
  <si>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</si>
  <si>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</si>
  <si>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</si>
  <si>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</si>
  <si>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</si>
  <si>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</si>
  <si>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</si>
  <si>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</si>
  <si>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</si>
  <si>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</si>
  <si>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</si>
  <si>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</si>
  <si>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</si>
  <si>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</si>
  <si>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</si>
  <si>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</si>
  <si>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</si>
  <si>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</si>
  <si>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</si>
  <si>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</si>
  <si>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</si>
  <si>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</si>
  <si>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</si>
  <si>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</si>
  <si>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</si>
  <si>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</si>
  <si>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</si>
  <si>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</si>
  <si>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</si>
  <si>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</si>
  <si>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</si>
  <si>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</si>
  <si>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</si>
  <si>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</si>
  <si>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</si>
  <si>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</si>
  <si>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</si>
  <si>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</si>
  <si>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</si>
  <si>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</si>
  <si>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</si>
  <si>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</si>
  <si>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</si>
  <si>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</si>
  <si>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</si>
  <si>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</si>
  <si>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</si>
  <si>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</si>
  <si>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</si>
  <si>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</si>
  <si>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</si>
  <si>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</si>
  <si>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</si>
  <si>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</si>
  <si>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</si>
  <si>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</si>
  <si>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</si>
  <si>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</si>
  <si>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</si>
  <si>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</si>
  <si>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</si>
  <si>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</si>
  <si>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</si>
  <si>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</si>
  <si>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</si>
  <si>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</si>
  <si>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</si>
  <si>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</si>
  <si>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</si>
  <si>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</si>
  <si>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</si>
  <si>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</si>
  <si>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</si>
  <si>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</si>
  <si>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</si>
  <si>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</si>
  <si>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</si>
  <si>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</si>
  <si>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</si>
  <si>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</si>
  <si>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</si>
  <si>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</si>
  <si>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</si>
  <si>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</si>
  <si>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</si>
  <si>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</si>
  <si>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</si>
  <si>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</si>
  <si>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</si>
  <si>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</si>
  <si>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</si>
  <si>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</si>
  <si>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</si>
  <si>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</si>
  <si>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</si>
  <si>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</si>
  <si>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</si>
  <si>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</si>
  <si>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</si>
  <si>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</si>
  <si>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</si>
  <si>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</si>
  <si>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</si>
  <si>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</si>
  <si>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</si>
  <si>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</si>
  <si>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</si>
  <si>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</si>
  <si>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</si>
  <si>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</si>
  <si>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</si>
  <si>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</si>
  <si>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</si>
  <si>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</si>
  <si>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</si>
  <si>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</si>
  <si>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</si>
  <si>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</si>
  <si>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</si>
  <si>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</si>
  <si>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</si>
  <si>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</si>
  <si>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</si>
  <si>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</si>
  <si>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</si>
  <si>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</si>
  <si>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</si>
  <si>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</si>
  <si>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</si>
  <si>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</si>
  <si>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</si>
  <si>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</si>
  <si>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</si>
  <si>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</si>
  <si>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</si>
  <si>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</si>
  <si>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</si>
  <si>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</si>
  <si>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</si>
  <si>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</si>
  <si>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</si>
  <si>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</si>
  <si>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</si>
  <si>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</si>
  <si>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</si>
  <si>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</si>
  <si>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</si>
  <si>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</si>
  <si>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</si>
  <si>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</si>
  <si>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</si>
  <si>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</si>
  <si>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</si>
  <si>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</si>
  <si>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</si>
  <si>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</si>
  <si>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</si>
  <si>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</si>
  <si>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</si>
  <si>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</si>
  <si>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</si>
  <si>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</si>
  <si>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</si>
  <si>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</si>
  <si>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</si>
  <si>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</si>
  <si>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</si>
  <si>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</si>
  <si>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</si>
  <si>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</si>
  <si>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</si>
  <si>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</si>
  <si>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</si>
  <si>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</si>
  <si>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</si>
  <si>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</si>
  <si>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</si>
  <si>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</si>
  <si>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</si>
  <si>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</si>
  <si>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</si>
  <si>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</si>
  <si>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</si>
  <si>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</si>
  <si>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</si>
  <si>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</si>
  <si>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</si>
  <si>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</si>
  <si>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</si>
  <si>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</si>
  <si>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</si>
  <si>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</si>
  <si>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</si>
  <si>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</si>
  <si>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</si>
  <si>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</si>
  <si>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</si>
  <si>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</si>
  <si>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</si>
  <si>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</si>
  <si>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</si>
  <si>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</si>
  <si>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</si>
  <si>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</si>
  <si>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</si>
  <si>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</si>
  <si>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</si>
  <si>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</si>
  <si>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</si>
  <si>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</si>
  <si>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</si>
  <si>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</si>
  <si>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</si>
  <si>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</si>
  <si>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</si>
  <si>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</si>
  <si>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</si>
  <si>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</si>
  <si>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</si>
  <si>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</si>
  <si>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</si>
  <si>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</si>
  <si>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</si>
  <si>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</si>
  <si>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</si>
  <si>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</si>
  <si>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</si>
  <si>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</si>
  <si>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</si>
  <si>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</si>
  <si>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</si>
  <si>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</si>
  <si>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</si>
  <si>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</si>
  <si>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</si>
  <si>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</si>
  <si>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</si>
  <si>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</si>
  <si>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</si>
  <si>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</si>
  <si>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</si>
  <si>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</si>
  <si>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</si>
  <si>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</si>
  <si>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</si>
  <si>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</si>
  <si>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</si>
  <si>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</si>
  <si>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</si>
  <si>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</si>
  <si>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</si>
  <si>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</si>
  <si>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</si>
  <si>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</si>
  <si>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</si>
  <si>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</si>
  <si>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</si>
  <si>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</si>
  <si>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</si>
  <si>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</si>
  <si>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</si>
  <si>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</si>
  <si>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</si>
  <si>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</si>
  <si>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</si>
  <si>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</si>
  <si>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</si>
  <si>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</si>
  <si>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</si>
  <si>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</si>
  <si>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</si>
  <si>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</si>
  <si>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</si>
  <si>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</si>
  <si>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</si>
  <si>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</si>
  <si>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</si>
  <si>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</si>
  <si>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</si>
  <si>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</si>
  <si>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</si>
  <si>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</si>
  <si>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</si>
  <si>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</si>
  <si>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</si>
  <si>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</si>
  <si>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</si>
  <si>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</si>
  <si>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</si>
  <si>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</si>
  <si>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</si>
  <si>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</si>
  <si>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</si>
  <si>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</si>
  <si>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</si>
  <si>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</si>
  <si>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</si>
  <si>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</si>
  <si>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</si>
  <si>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</si>
  <si>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</si>
  <si>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</si>
  <si>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</si>
  <si>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</si>
  <si>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</si>
  <si>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</si>
  <si>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</si>
  <si>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</si>
  <si>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</si>
  <si>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</si>
  <si>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</si>
  <si>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</si>
  <si>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</si>
  <si>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</si>
  <si>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</si>
  <si>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</si>
  <si>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</si>
  <si>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</si>
  <si>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</si>
  <si>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</si>
  <si>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</si>
  <si>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</si>
  <si>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</si>
  <si>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</si>
  <si>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</si>
  <si>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</si>
  <si>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</si>
  <si>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</si>
  <si>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</si>
  <si>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</si>
  <si>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</si>
  <si>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</si>
  <si>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</si>
  <si>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</si>
  <si>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</si>
  <si>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</si>
  <si>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</si>
  <si>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</si>
  <si>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</si>
  <si>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</si>
  <si>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</si>
  <si>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</si>
  <si>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</si>
  <si>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</si>
  <si>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</si>
  <si>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</si>
  <si>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</si>
  <si>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</si>
  <si>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</si>
  <si>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</si>
  <si>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</si>
  <si>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</si>
  <si>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</si>
  <si>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</si>
  <si>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</si>
  <si>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</si>
  <si>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</si>
  <si>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</si>
  <si>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</si>
  <si>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</si>
  <si>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</si>
  <si>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</si>
  <si>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</si>
  <si>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</si>
  <si>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</si>
  <si>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</si>
  <si>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</si>
  <si>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</si>
  <si>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</si>
  <si>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</si>
  <si>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</si>
  <si>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</si>
  <si>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</si>
  <si>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</si>
  <si>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</si>
  <si>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</si>
  <si>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</si>
  <si>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</si>
  <si>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</si>
  <si>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</si>
  <si>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</si>
  <si>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</si>
  <si>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</si>
  <si>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</si>
  <si>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</si>
  <si>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</si>
  <si>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</si>
  <si>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</si>
  <si>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</si>
  <si>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</si>
  <si>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</si>
  <si>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</si>
  <si>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</si>
  <si>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</si>
  <si>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</si>
  <si>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</si>
  <si>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</si>
  <si>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</si>
  <si>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</si>
  <si>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</si>
  <si>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</si>
  <si>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</si>
  <si>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</si>
  <si>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</si>
  <si>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</si>
  <si>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</si>
  <si>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</si>
  <si>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</si>
  <si>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</si>
  <si>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</si>
  <si>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</si>
  <si>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</si>
  <si>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</si>
  <si>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</si>
  <si>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</si>
  <si>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</si>
  <si>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</si>
  <si>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</si>
  <si>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</si>
  <si>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</si>
  <si>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</si>
  <si>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</si>
  <si>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</si>
  <si>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</si>
  <si>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</si>
  <si>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</si>
  <si>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</si>
  <si>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</si>
  <si>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</si>
  <si>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</si>
  <si>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</si>
  <si>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</si>
  <si>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</si>
  <si>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</si>
  <si>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</si>
  <si>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</si>
  <si>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</si>
  <si>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</si>
  <si>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</si>
  <si>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</si>
  <si>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</si>
  <si>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</si>
  <si>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</si>
  <si>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</si>
  <si>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</si>
  <si>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</si>
  <si>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</si>
  <si>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</si>
  <si>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</si>
  <si>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</si>
  <si>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</si>
  <si>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</si>
  <si>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</si>
  <si>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</si>
  <si>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</si>
  <si>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</si>
  <si>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</si>
  <si>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</si>
  <si>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</si>
  <si>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</si>
  <si>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</si>
  <si>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</si>
  <si>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</si>
  <si>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</si>
  <si>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</si>
  <si>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</si>
  <si>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</si>
  <si>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</si>
  <si>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</si>
  <si>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</si>
  <si>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</si>
  <si>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</si>
  <si>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</si>
  <si>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</si>
  <si>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</si>
  <si>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</si>
  <si>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</si>
  <si>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</si>
  <si>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</si>
  <si>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</si>
  <si>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</si>
  <si>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</si>
  <si>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</si>
  <si>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</si>
  <si>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</si>
  <si>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</si>
  <si>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</si>
  <si>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</si>
  <si>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</si>
  <si>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</si>
  <si>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</si>
  <si>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</si>
  <si>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</si>
  <si>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</si>
  <si>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</si>
  <si>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</si>
  <si>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</si>
  <si>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</si>
  <si>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</si>
  <si>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</si>
  <si>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</si>
  <si>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</si>
  <si>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</si>
  <si>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</si>
  <si>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</si>
  <si>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</si>
  <si>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</si>
  <si>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</si>
  <si>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</si>
  <si>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</si>
  <si>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</si>
  <si>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</si>
  <si>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</si>
  <si>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</si>
  <si>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</si>
  <si>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</si>
  <si>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</si>
  <si>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</si>
  <si>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</si>
  <si>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</si>
  <si>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</si>
  <si>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</si>
  <si>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</si>
  <si>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</si>
  <si>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</si>
  <si>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</si>
  <si>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</si>
  <si>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</si>
  <si>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</si>
  <si>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</si>
  <si>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</si>
  <si>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</si>
  <si>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</si>
  <si>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</si>
  <si>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</si>
  <si>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</si>
  <si>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</si>
  <si>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</si>
  <si>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</si>
  <si>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</si>
  <si>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</si>
  <si>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</si>
  <si>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</si>
  <si>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</si>
  <si>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</si>
  <si>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</si>
  <si>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</si>
  <si>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</si>
  <si>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</si>
  <si>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</si>
  <si>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</si>
  <si>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</si>
  <si>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</si>
  <si>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</si>
  <si>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</si>
  <si>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</si>
  <si>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</si>
  <si>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</si>
  <si>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</si>
  <si>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</si>
  <si>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</si>
  <si>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</si>
  <si>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</si>
  <si>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</si>
  <si>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</si>
  <si>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</si>
  <si>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</si>
  <si>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</si>
  <si>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</si>
  <si>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</si>
  <si>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</si>
  <si>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</si>
  <si>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</si>
  <si>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</si>
  <si>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</si>
  <si>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</si>
  <si>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</si>
  <si>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</si>
  <si>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</si>
  <si>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</si>
  <si>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</si>
  <si>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</si>
  <si>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</si>
  <si>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</si>
  <si>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</si>
  <si>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</si>
  <si>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</si>
  <si>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</si>
  <si>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</si>
  <si>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</si>
  <si>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</si>
  <si>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</si>
  <si>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</si>
  <si>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</si>
  <si>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</si>
  <si>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</si>
  <si>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</si>
  <si>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</si>
  <si>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</si>
  <si>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</si>
  <si>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</si>
  <si>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</si>
  <si>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</si>
  <si>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</si>
  <si>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</si>
  <si>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</si>
  <si>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</si>
  <si>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</si>
  <si>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</si>
  <si>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</si>
  <si>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</si>
  <si>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</si>
  <si>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</si>
  <si>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</si>
  <si>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</si>
  <si>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</si>
  <si>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</si>
  <si>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</si>
  <si>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</si>
  <si>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</si>
  <si>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</si>
  <si>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</si>
  <si>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</si>
  <si>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</si>
  <si>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</si>
  <si>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</si>
  <si>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</si>
  <si>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</si>
  <si>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</si>
  <si>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</si>
  <si>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</si>
  <si>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</si>
  <si>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</si>
  <si>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</si>
  <si>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</si>
  <si>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</si>
  <si>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</si>
  <si>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</si>
  <si>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</si>
  <si>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</si>
  <si>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</si>
  <si>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</si>
  <si>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</si>
  <si>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</si>
  <si>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</si>
  <si>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</si>
  <si>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</si>
  <si>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</si>
  <si>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</si>
  <si>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</si>
  <si>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</si>
  <si>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</si>
  <si>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</si>
  <si>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</si>
  <si>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</si>
  <si>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</si>
  <si>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</si>
  <si>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</si>
  <si>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</si>
  <si>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</si>
  <si>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</si>
  <si>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</si>
  <si>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</si>
  <si>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</si>
  <si>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</si>
  <si>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</si>
  <si>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</si>
  <si>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</si>
  <si>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</si>
  <si>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</si>
  <si>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</si>
  <si>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</si>
  <si>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</si>
  <si>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</si>
  <si>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</si>
  <si>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</si>
  <si>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</si>
  <si>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</si>
  <si>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</si>
  <si>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</si>
  <si>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</si>
  <si>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</si>
  <si>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</si>
  <si>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</si>
  <si>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</si>
  <si>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</si>
  <si>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</si>
  <si>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</si>
  <si>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</si>
  <si>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</si>
  <si>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</si>
  <si>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</si>
  <si>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</si>
  <si>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</si>
  <si>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</si>
  <si>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</si>
  <si>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</si>
  <si>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</si>
  <si>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</si>
  <si>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</si>
  <si>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</si>
  <si>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</si>
  <si>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</si>
  <si>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</si>
  <si>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</si>
  <si>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</si>
  <si>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</si>
  <si>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</si>
  <si>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</si>
  <si>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</si>
  <si>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</si>
  <si>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</si>
  <si>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</si>
  <si>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</si>
  <si>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</si>
  <si>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</si>
  <si>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</si>
  <si>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</si>
  <si>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</si>
  <si>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</si>
  <si>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</si>
  <si>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</si>
  <si>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</si>
  <si>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</si>
  <si>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</si>
  <si>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</si>
  <si>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</si>
  <si>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</si>
  <si>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</si>
  <si>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</si>
  <si>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</si>
  <si>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</si>
  <si>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</si>
  <si>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</si>
  <si>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</si>
  <si>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</si>
  <si>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</si>
  <si>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</si>
  <si>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</si>
  <si>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</si>
  <si>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</si>
  <si>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</si>
  <si>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</si>
  <si>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</si>
  <si>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</si>
  <si>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</si>
  <si>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</si>
  <si>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</si>
  <si>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</si>
  <si>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</si>
  <si>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</si>
  <si>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</si>
  <si>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</si>
  <si>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</si>
  <si>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</si>
  <si>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</si>
  <si>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</si>
  <si>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</si>
  <si>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</si>
  <si>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</si>
  <si>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</si>
  <si>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</si>
  <si>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</si>
  <si>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</si>
  <si>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</si>
  <si>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</si>
  <si>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</si>
  <si>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</si>
  <si>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</si>
  <si>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</si>
  <si>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</si>
  <si>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</si>
  <si>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</si>
  <si>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</si>
  <si>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</si>
  <si>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</si>
  <si>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</si>
  <si>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</si>
  <si>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</si>
  <si>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</si>
  <si>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</si>
  <si>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</si>
  <si>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</si>
  <si>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</si>
  <si>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</si>
  <si>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</si>
  <si>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</si>
  <si>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</si>
  <si>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</si>
  <si>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</si>
  <si>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</si>
  <si>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</si>
  <si>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</si>
  <si>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</si>
  <si>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</si>
  <si>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</si>
  <si>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</si>
  <si>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</si>
  <si>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</si>
  <si>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</si>
  <si>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</si>
  <si>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</si>
  <si>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</si>
  <si>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</si>
  <si>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</si>
  <si>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</si>
  <si>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</si>
  <si>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</si>
  <si>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</si>
  <si>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</si>
  <si>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</si>
  <si>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</si>
  <si>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</si>
  <si>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</si>
  <si>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</si>
  <si>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</si>
  <si>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</si>
  <si>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</si>
  <si>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</si>
  <si>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</si>
  <si>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</si>
  <si>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</si>
  <si>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</si>
  <si>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</si>
  <si>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</si>
  <si>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</si>
  <si>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</si>
  <si>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</si>
  <si>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</si>
  <si>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</si>
  <si>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</si>
  <si>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</si>
  <si>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</si>
  <si>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</si>
  <si>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</si>
  <si>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</si>
  <si>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</si>
  <si>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</si>
  <si>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</si>
  <si>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</si>
  <si>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</si>
  <si>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</si>
  <si>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</si>
  <si>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</si>
  <si>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</si>
  <si>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</si>
  <si>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</si>
  <si>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</si>
  <si>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</si>
  <si>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</si>
  <si>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</si>
  <si>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</si>
  <si>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</si>
  <si>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</si>
  <si>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</si>
  <si>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</si>
  <si>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</si>
  <si>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</si>
  <si>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</si>
  <si>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</si>
  <si>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</si>
  <si>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</si>
  <si>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</si>
  <si>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</si>
  <si>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</si>
  <si>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</si>
  <si>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</si>
  <si>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</si>
  <si>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</si>
  <si>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</si>
  <si>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</si>
  <si>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</si>
  <si>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</si>
  <si>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</si>
  <si>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</si>
  <si>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</si>
  <si>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</si>
  <si>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</si>
  <si>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</si>
  <si>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</si>
  <si>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</si>
  <si>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</si>
  <si>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</si>
  <si>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</si>
  <si>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</si>
  <si>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</si>
  <si>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</si>
  <si>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</si>
  <si>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</si>
  <si>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</si>
  <si>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</si>
  <si>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</si>
  <si>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</si>
  <si>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</si>
  <si>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</si>
  <si>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</si>
  <si>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</si>
  <si>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</si>
  <si>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</si>
  <si>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</si>
  <si>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</si>
  <si>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</si>
  <si>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</si>
  <si>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</si>
  <si>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</si>
  <si>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</si>
  <si>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</si>
  <si>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</si>
  <si>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</si>
  <si>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</si>
  <si>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</si>
  <si>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</si>
  <si>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</si>
  <si>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</si>
  <si>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</si>
  <si>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</si>
  <si>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</si>
  <si>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</si>
  <si>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</si>
  <si>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</si>
  <si>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</si>
  <si>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</si>
  <si>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</si>
  <si>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</si>
  <si>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</si>
  <si>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</si>
  <si>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</si>
  <si>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</si>
  <si>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</si>
  <si>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</si>
  <si>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</si>
  <si>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</si>
  <si>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</si>
  <si>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</si>
  <si>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</si>
  <si>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</si>
  <si>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</si>
  <si>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</si>
  <si>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</si>
  <si>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</si>
  <si>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</si>
  <si>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</si>
  <si>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</si>
  <si>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</si>
  <si>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</si>
  <si>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</si>
  <si>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</si>
  <si>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</si>
  <si>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</si>
  <si>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</si>
  <si>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</si>
  <si>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</si>
  <si>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</si>
  <si>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</si>
  <si>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</si>
  <si>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</si>
  <si>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</si>
  <si>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</si>
  <si>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</si>
  <si>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</si>
  <si>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</si>
  <si>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</si>
  <si>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</si>
  <si>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</si>
  <si>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</si>
  <si>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</si>
  <si>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</si>
  <si>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</si>
  <si>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</si>
  <si>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</si>
  <si>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</si>
  <si>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</si>
  <si>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</si>
  <si>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</si>
  <si>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</si>
  <si>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</si>
  <si>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</si>
  <si>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</si>
  <si>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</si>
  <si>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</si>
  <si>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</si>
  <si>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</si>
  <si>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</si>
  <si>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</si>
  <si>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</si>
  <si>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</si>
  <si>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</si>
  <si>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</si>
  <si>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</si>
  <si>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</si>
  <si>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</si>
  <si>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</si>
  <si>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</si>
  <si>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</si>
  <si>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</si>
  <si>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</si>
  <si>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</si>
  <si>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</si>
  <si>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</si>
  <si>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</si>
  <si>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</si>
  <si>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</si>
  <si>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</si>
  <si>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</si>
  <si>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</si>
  <si>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</si>
  <si>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</si>
  <si>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</si>
  <si>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</si>
  <si>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</si>
  <si>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</si>
  <si>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</si>
  <si>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</si>
  <si>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</si>
  <si>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</si>
  <si>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</si>
  <si>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</si>
  <si>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</si>
  <si>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</si>
  <si>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</si>
  <si>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</si>
  <si>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</si>
  <si>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</si>
  <si>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</si>
  <si>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</si>
  <si>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</si>
  <si>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</si>
  <si>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</si>
  <si>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</si>
  <si>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</si>
  <si>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</si>
  <si>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</si>
  <si>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</si>
  <si>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</si>
  <si>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</si>
  <si>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</si>
  <si>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</si>
  <si>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</si>
  <si>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</si>
  <si>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</si>
  <si>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</si>
  <si>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</si>
  <si>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</si>
  <si>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</si>
  <si>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</si>
  <si>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</si>
  <si>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</si>
  <si>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</si>
  <si>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</si>
  <si>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</si>
  <si>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</si>
  <si>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</si>
  <si>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</si>
  <si>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</si>
  <si>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</si>
  <si>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</si>
  <si>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</si>
  <si>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</si>
  <si>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</si>
  <si>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</si>
  <si>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</si>
  <si>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</si>
  <si>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</si>
  <si>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</si>
  <si>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</si>
  <si>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</si>
  <si>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</si>
  <si>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</si>
  <si>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</si>
  <si>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</si>
  <si>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</si>
  <si>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</si>
  <si>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</si>
  <si>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</si>
  <si>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</si>
  <si>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</si>
  <si>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</si>
  <si>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</si>
  <si>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</si>
  <si>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</si>
  <si>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</si>
  <si>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</si>
  <si>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</si>
  <si>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</si>
  <si>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</si>
  <si>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</si>
  <si>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</si>
  <si>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</si>
  <si>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</si>
  <si>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</si>
  <si>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</si>
  <si>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</si>
  <si>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</si>
  <si>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</si>
  <si>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</si>
  <si>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</si>
  <si>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</si>
  <si>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</si>
  <si>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</si>
  <si>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</si>
  <si>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</si>
  <si>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</si>
  <si>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</si>
  <si>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</si>
  <si>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</si>
  <si>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</si>
  <si>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</si>
  <si>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</si>
  <si>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</si>
  <si>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</si>
  <si>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</si>
  <si>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</si>
  <si>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</si>
  <si>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</si>
  <si>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</si>
  <si>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</si>
  <si>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</si>
  <si>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</si>
  <si>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</si>
  <si>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</si>
  <si>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</si>
  <si>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</si>
  <si>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</si>
  <si>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</si>
  <si>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</si>
  <si>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</si>
  <si>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</si>
  <si>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</si>
  <si>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</si>
  <si>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</si>
  <si>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</si>
  <si>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</si>
  <si>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</si>
  <si>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</si>
  <si>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</si>
  <si>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</si>
  <si>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</si>
  <si>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</si>
  <si>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</si>
  <si>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</si>
  <si>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</si>
  <si>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</si>
  <si>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</si>
  <si>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</si>
  <si>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</si>
  <si>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</si>
  <si>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</si>
  <si>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</si>
  <si>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</si>
  <si>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</si>
  <si>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</si>
  <si>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</si>
  <si>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</si>
  <si>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</si>
  <si>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</si>
  <si>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</si>
  <si>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</si>
  <si>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</si>
  <si>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</si>
  <si>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</si>
  <si>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</si>
  <si>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</si>
  <si>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</si>
  <si>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</si>
  <si>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</si>
  <si>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</si>
  <si>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</si>
  <si>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</si>
  <si>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</si>
  <si>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</si>
  <si>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</si>
  <si>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</si>
  <si>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</si>
  <si>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</si>
  <si>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</si>
  <si>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</si>
  <si>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</si>
  <si>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</si>
  <si>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</si>
  <si>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</si>
  <si>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</si>
  <si>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</si>
  <si>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</si>
  <si>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</si>
  <si>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</si>
  <si>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</si>
  <si>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</si>
  <si>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</si>
  <si>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</si>
  <si>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</si>
  <si>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</si>
  <si>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</si>
  <si>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</si>
  <si>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</si>
  <si>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</si>
  <si>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</si>
  <si>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</si>
  <si>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</si>
  <si>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</si>
  <si>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</si>
  <si>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</si>
  <si>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</si>
  <si>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</si>
  <si>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</si>
  <si>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</si>
  <si>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</si>
  <si>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</si>
  <si>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</si>
  <si>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</si>
  <si>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</si>
  <si>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</si>
  <si>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</si>
  <si>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</si>
  <si>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</si>
  <si>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</si>
  <si>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</si>
  <si>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</si>
  <si>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</si>
  <si>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</si>
  <si>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</si>
  <si>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</si>
  <si>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</si>
  <si>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</si>
  <si>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</si>
  <si>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</si>
  <si>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</si>
  <si>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</si>
  <si>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</si>
  <si>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</si>
  <si>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</si>
  <si>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</si>
  <si>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</si>
  <si>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</si>
  <si>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</si>
  <si>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</si>
  <si>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</si>
  <si>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</si>
  <si>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</si>
  <si>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</si>
  <si>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</si>
  <si>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</si>
  <si>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</si>
  <si>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</si>
  <si>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</si>
  <si>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</si>
  <si>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</si>
  <si>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</si>
  <si>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</si>
  <si>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</si>
  <si>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</si>
  <si>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</si>
  <si>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</si>
  <si>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</si>
  <si>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</si>
  <si>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</si>
  <si>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</si>
  <si>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</si>
  <si>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</si>
  <si>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</si>
  <si>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</si>
  <si>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</si>
  <si>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</si>
  <si>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</si>
  <si>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</si>
  <si>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</si>
  <si>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</si>
  <si>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</si>
  <si>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</si>
  <si>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</si>
  <si>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</si>
  <si>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</si>
  <si>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</si>
  <si>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</si>
  <si>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</si>
  <si>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</si>
  <si>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</si>
  <si>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</si>
  <si>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</si>
  <si>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</si>
  <si>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</si>
  <si>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</si>
  <si>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</si>
  <si>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</si>
  <si>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</si>
  <si>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</si>
  <si>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</si>
  <si>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</si>
  <si>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</si>
  <si>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</si>
  <si>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</si>
  <si>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</si>
  <si>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</si>
  <si>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</si>
  <si>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</si>
  <si>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</si>
  <si>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</si>
  <si>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</si>
  <si>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</si>
  <si>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</si>
  <si>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</si>
  <si>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</si>
  <si>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</si>
  <si>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</si>
  <si>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</si>
  <si>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</si>
  <si>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</si>
  <si>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</si>
  <si>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</si>
  <si>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</si>
  <si>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</si>
  <si>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</si>
  <si>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</si>
  <si>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</si>
  <si>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</si>
  <si>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</si>
  <si>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</si>
  <si>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</si>
  <si>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</si>
  <si>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</si>
  <si>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</si>
  <si>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</si>
  <si>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</si>
  <si>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</si>
  <si>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</si>
  <si>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</si>
  <si>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</si>
  <si>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</si>
  <si>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</si>
  <si>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</si>
  <si>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</si>
  <si>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</si>
  <si>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</si>
  <si>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</si>
  <si>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</si>
  <si>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</si>
  <si>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</si>
  <si>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</si>
  <si>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</si>
  <si>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</si>
  <si>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</si>
  <si>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</si>
  <si>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</si>
  <si>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</si>
  <si>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</si>
  <si>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</si>
  <si>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</si>
  <si>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</si>
  <si>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</si>
  <si>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</si>
  <si>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</si>
  <si>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</si>
  <si>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</si>
  <si>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</si>
  <si>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</si>
  <si>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</si>
  <si>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</si>
  <si>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</si>
  <si>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</si>
  <si>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</si>
  <si>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</si>
  <si>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</si>
  <si>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</si>
  <si>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</si>
  <si>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</si>
  <si>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</si>
  <si>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</si>
  <si>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</si>
  <si>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</si>
  <si>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</si>
  <si>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</si>
  <si>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</si>
  <si>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</si>
  <si>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</si>
  <si>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</si>
  <si>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</si>
  <si>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</si>
  <si>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</si>
  <si>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</si>
  <si>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</si>
  <si>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</si>
  <si>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</si>
  <si>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</si>
  <si>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</si>
  <si>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</si>
  <si>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</si>
  <si>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</si>
  <si>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</si>
  <si>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</si>
  <si>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</si>
  <si>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</si>
  <si>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</si>
  <si>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</si>
  <si>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</si>
  <si>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</si>
  <si>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</si>
  <si>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</si>
  <si>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</si>
  <si>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</si>
  <si>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</si>
  <si>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</si>
  <si>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</si>
  <si>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</si>
  <si>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</si>
  <si>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</si>
  <si>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</si>
  <si>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</si>
  <si>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</si>
  <si>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</si>
  <si>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</si>
  <si>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</si>
  <si>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</si>
  <si>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</si>
  <si>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</si>
  <si>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</si>
  <si>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</si>
  <si>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</si>
  <si>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</si>
  <si>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</si>
  <si>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</si>
  <si>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</si>
  <si>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</si>
  <si>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</si>
  <si>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</si>
  <si>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</si>
  <si>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</si>
  <si>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</si>
  <si>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</si>
  <si>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</si>
  <si>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</si>
  <si>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</si>
  <si>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</si>
  <si>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</si>
  <si>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</si>
  <si>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</si>
  <si>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</si>
  <si>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</si>
  <si>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</si>
  <si>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</si>
  <si>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</si>
  <si>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</si>
  <si>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</si>
  <si>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</si>
  <si>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</si>
  <si>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</si>
  <si>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</si>
  <si>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</si>
  <si>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</si>
  <si>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</si>
  <si>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</si>
  <si>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</si>
  <si>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</si>
  <si>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</si>
  <si>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</si>
  <si>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</si>
  <si>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</si>
  <si>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</si>
  <si>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</si>
  <si>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</si>
  <si>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</si>
  <si>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</si>
  <si>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</si>
  <si>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</si>
  <si>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</si>
  <si>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</si>
  <si>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</si>
  <si>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</si>
  <si>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</si>
  <si>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</si>
  <si>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</si>
  <si>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</si>
  <si>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</si>
  <si>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</si>
  <si>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</si>
  <si>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</si>
  <si>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</si>
  <si>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</si>
  <si>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</si>
  <si>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</si>
  <si>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</si>
  <si>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</si>
  <si>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</si>
  <si>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</si>
  <si>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</si>
  <si>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</si>
  <si>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</si>
  <si>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</si>
  <si>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</si>
  <si>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</si>
  <si>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</si>
  <si>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</si>
  <si>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</si>
  <si>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</si>
  <si>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</si>
  <si>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</si>
  <si>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</si>
  <si>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</si>
  <si>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</si>
  <si>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</si>
  <si>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</si>
  <si>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</si>
  <si>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</si>
  <si>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</si>
  <si>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</si>
  <si>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</si>
  <si>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</si>
  <si>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</si>
  <si>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</si>
  <si>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</si>
  <si>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</si>
  <si>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</si>
  <si>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</si>
  <si>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</si>
  <si>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</si>
  <si>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</si>
  <si>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</si>
  <si>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</si>
  <si>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</si>
  <si>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</si>
  <si>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</si>
  <si>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</si>
  <si>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</si>
  <si>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</si>
  <si>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</si>
  <si>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</si>
  <si>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</si>
  <si>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</si>
  <si>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</si>
  <si>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</si>
  <si>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</si>
  <si>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</si>
  <si>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</si>
  <si>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</si>
  <si>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</si>
  <si>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</si>
  <si>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</si>
  <si>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</si>
  <si>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</si>
  <si>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</si>
  <si>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</si>
  <si>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</si>
  <si>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</si>
  <si>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</si>
  <si>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</si>
  <si>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</si>
  <si>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</si>
  <si>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</si>
  <si>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</si>
  <si>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</si>
  <si>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</si>
  <si>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</si>
  <si>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</si>
  <si>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</si>
  <si>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</si>
  <si>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</si>
  <si>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</si>
  <si>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</si>
  <si>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</si>
  <si>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</si>
  <si>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</si>
  <si>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</si>
  <si>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</si>
  <si>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</si>
  <si>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</si>
  <si>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</si>
  <si>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</si>
  <si>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</si>
  <si>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</si>
  <si>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</si>
  <si>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</si>
  <si>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</si>
  <si>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</si>
  <si>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</si>
  <si>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</si>
  <si>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</si>
  <si>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</si>
  <si>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</si>
  <si>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</si>
  <si>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</si>
  <si>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</si>
  <si>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</si>
  <si>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</si>
  <si>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</si>
  <si>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</si>
  <si>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</si>
  <si>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</si>
  <si>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</si>
  <si>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</si>
  <si>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</si>
  <si>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</si>
  <si>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</si>
  <si>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</si>
  <si>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</si>
  <si>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</si>
  <si>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</si>
  <si>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</si>
  <si>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</si>
  <si>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</si>
  <si>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</si>
  <si>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</si>
  <si>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</si>
  <si>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</si>
  <si>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</si>
  <si>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</si>
  <si>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</si>
  <si>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</si>
  <si>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</si>
  <si>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</si>
  <si>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</si>
  <si>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</si>
  <si>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</si>
  <si>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</si>
  <si>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</si>
  <si>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</si>
  <si>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</si>
  <si>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</si>
  <si>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</si>
  <si>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</si>
  <si>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</si>
  <si>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</si>
  <si>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</si>
  <si>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</si>
  <si>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</si>
  <si>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</si>
  <si>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</si>
  <si>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</si>
  <si>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</si>
  <si>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</si>
  <si>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</si>
  <si>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</si>
  <si>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</si>
  <si>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</si>
  <si>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</si>
  <si>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</si>
  <si>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</si>
  <si>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</si>
  <si>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</si>
  <si>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</si>
  <si>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</si>
  <si>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</si>
  <si>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</si>
  <si>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</si>
  <si>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</si>
  <si>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</si>
  <si>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</si>
  <si>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</si>
  <si>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</si>
  <si>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</si>
  <si>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</si>
  <si>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</si>
  <si>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</si>
  <si>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</si>
  <si>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</si>
  <si>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</si>
  <si>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</si>
  <si>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</si>
  <si>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</si>
  <si>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</si>
  <si>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</si>
  <si>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</si>
  <si>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</si>
  <si>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</si>
  <si>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</si>
  <si>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</si>
  <si>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</si>
  <si>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</si>
  <si>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</si>
  <si>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</si>
  <si>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</si>
  <si>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</si>
  <si>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</si>
  <si>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</si>
  <si>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</si>
  <si>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</si>
  <si>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</si>
  <si>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</si>
  <si>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</si>
  <si>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</si>
  <si>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</si>
  <si>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</si>
  <si>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</si>
  <si>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</si>
  <si>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</si>
  <si>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</si>
  <si>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</si>
  <si>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</si>
  <si>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</si>
  <si>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</si>
  <si>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</si>
  <si>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</si>
  <si>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</si>
  <si>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</si>
  <si>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</si>
  <si>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</si>
  <si>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</si>
  <si>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</si>
  <si>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</si>
  <si>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</si>
  <si>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</si>
  <si>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</si>
  <si>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</si>
  <si>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</si>
  <si>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</si>
  <si>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</si>
  <si>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</si>
  <si>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</si>
  <si>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</si>
  <si>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</si>
  <si>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</si>
  <si>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</si>
  <si>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</si>
  <si>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</si>
  <si>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</si>
  <si>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</si>
  <si>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</si>
  <si>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</si>
  <si>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</si>
  <si>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</si>
  <si>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</si>
  <si>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</si>
  <si>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</si>
  <si>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</si>
  <si>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</si>
  <si>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</si>
  <si>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</si>
  <si>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</si>
  <si>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</si>
  <si>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</si>
  <si>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</si>
  <si>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</si>
  <si>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</si>
  <si>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</si>
  <si>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</si>
  <si>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</si>
  <si>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</si>
  <si>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</si>
  <si>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</si>
  <si>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</si>
  <si>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</si>
  <si>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</si>
  <si>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</si>
  <si>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</si>
  <si>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</si>
  <si>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</si>
  <si>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</si>
  <si>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</si>
  <si>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</si>
  <si>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</si>
  <si>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</si>
  <si>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</si>
  <si>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</si>
  <si>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</si>
  <si>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</si>
  <si>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</si>
  <si>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</si>
  <si>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</si>
  <si>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</si>
  <si>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</si>
  <si>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</si>
  <si>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</si>
  <si>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</si>
  <si>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</si>
  <si>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</si>
  <si>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</si>
  <si>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</si>
  <si>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</si>
  <si>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</si>
  <si>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</si>
  <si>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</si>
  <si>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</si>
  <si>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</si>
  <si>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</si>
  <si>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</si>
  <si>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</si>
  <si>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</si>
  <si>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</si>
  <si>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</si>
  <si>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</si>
  <si>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</si>
  <si>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</si>
  <si>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</si>
  <si>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</si>
  <si>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</si>
  <si>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</si>
  <si>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</si>
  <si>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</si>
  <si>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</si>
  <si>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</si>
  <si>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</si>
  <si>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</si>
  <si>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</si>
  <si>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</si>
  <si>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</si>
  <si>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</si>
  <si>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</si>
  <si>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</si>
  <si>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</si>
  <si>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</si>
  <si>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</si>
  <si>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</si>
  <si>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</si>
  <si>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</si>
  <si>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</si>
  <si>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</si>
  <si>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</si>
  <si>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</si>
  <si>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</si>
  <si>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</si>
  <si>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</si>
  <si>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</si>
  <si>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</si>
  <si>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</si>
  <si>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</si>
  <si>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</si>
  <si>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</si>
  <si>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</si>
  <si>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</si>
  <si>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</si>
  <si>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</si>
  <si>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</si>
  <si>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</si>
  <si>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</si>
  <si>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</si>
  <si>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</si>
  <si>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</si>
  <si>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</si>
  <si>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</si>
  <si>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</si>
  <si>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</si>
  <si>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</si>
  <si>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</si>
  <si>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</si>
  <si>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</si>
  <si>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</si>
  <si>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</si>
  <si>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</si>
  <si>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</si>
  <si>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</si>
  <si>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</si>
  <si>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</si>
  <si>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</si>
  <si>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</si>
  <si>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</si>
  <si>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</si>
  <si>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</si>
  <si>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</si>
  <si>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</si>
  <si>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</si>
  <si>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</si>
  <si>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</si>
  <si>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</si>
  <si>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</si>
  <si>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</si>
  <si>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</si>
  <si>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</si>
  <si>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</si>
  <si>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</si>
  <si>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</si>
  <si>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</si>
  <si>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</si>
  <si>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</si>
  <si>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</si>
  <si>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</si>
  <si>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</si>
  <si>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</si>
  <si>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</si>
  <si>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</si>
  <si>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</si>
  <si>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</si>
  <si>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</si>
  <si>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</si>
  <si>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</si>
  <si>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</si>
  <si>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</si>
  <si>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</si>
  <si>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</si>
  <si>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</si>
  <si>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</si>
  <si>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</si>
  <si>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</si>
  <si>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</si>
  <si>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</si>
  <si>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</si>
  <si>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</si>
  <si>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</si>
  <si>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</si>
  <si>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</si>
  <si>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</si>
  <si>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</si>
  <si>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</si>
  <si>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</si>
  <si>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</si>
  <si>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</si>
  <si>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</si>
  <si>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</si>
  <si>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</si>
  <si>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</si>
  <si>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</si>
  <si>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</si>
  <si>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</si>
  <si>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</si>
  <si>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</si>
  <si>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</si>
  <si>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</si>
  <si>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</si>
  <si>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</si>
  <si>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</si>
  <si>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</si>
  <si>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</si>
  <si>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</si>
  <si>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</si>
  <si>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</si>
  <si>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</si>
  <si>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</si>
  <si>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</si>
  <si>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</si>
  <si>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</si>
  <si>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</si>
  <si>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</si>
  <si>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</si>
  <si>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</si>
  <si>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</si>
  <si>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</si>
  <si>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</si>
  <si>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</si>
  <si>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</si>
  <si>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</si>
  <si>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</si>
  <si>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</si>
  <si>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</si>
  <si>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</si>
  <si>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</si>
  <si>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</si>
  <si>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</si>
  <si>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</si>
  <si>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</si>
  <si>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</si>
  <si>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</si>
  <si>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</si>
  <si>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</si>
  <si>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</si>
  <si>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</si>
  <si>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</si>
  <si>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</si>
  <si>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</si>
  <si>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</si>
  <si>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</si>
  <si>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</si>
  <si>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</si>
  <si>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</si>
  <si>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</si>
  <si>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</si>
  <si>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</si>
  <si>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</si>
  <si>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</si>
  <si>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</si>
  <si>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</si>
  <si>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</si>
  <si>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</si>
  <si>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</si>
  <si>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</si>
  <si>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</si>
  <si>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</si>
  <si>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</si>
  <si>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</si>
  <si>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</si>
  <si>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</si>
  <si>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</si>
  <si>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</si>
  <si>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</si>
  <si>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</si>
  <si>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</si>
  <si>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</si>
  <si>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</si>
  <si>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</si>
  <si>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</si>
  <si>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</si>
  <si>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</si>
  <si>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</si>
  <si>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</si>
  <si>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</si>
  <si>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</si>
  <si>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</si>
  <si>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</si>
  <si>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</si>
  <si>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</si>
  <si>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</si>
  <si>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</si>
  <si>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</si>
  <si>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</si>
  <si>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</si>
  <si>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</si>
  <si>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</si>
  <si>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</si>
  <si>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</si>
  <si>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</si>
  <si>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</si>
  <si>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</si>
  <si>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</si>
  <si>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</si>
  <si>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</si>
  <si>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</si>
  <si>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</si>
  <si>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</si>
  <si>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</si>
  <si>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</si>
  <si>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</si>
  <si>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</si>
  <si>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</si>
  <si>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</si>
  <si>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</si>
  <si>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</si>
  <si>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</si>
  <si>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</si>
  <si>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</si>
  <si>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</si>
  <si>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</si>
  <si>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</si>
  <si>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</si>
  <si>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</si>
  <si>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</si>
  <si>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</si>
  <si>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</si>
  <si>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</si>
  <si>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</si>
  <si>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</si>
  <si>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</si>
  <si>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</si>
  <si>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</si>
  <si>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</si>
  <si>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</si>
  <si>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</si>
  <si>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</si>
  <si>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</si>
  <si>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</si>
  <si>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</si>
  <si>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</si>
  <si>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</si>
  <si>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</si>
  <si>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</si>
  <si>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</si>
  <si>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</si>
  <si>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</si>
  <si>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</si>
  <si>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</si>
  <si>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</si>
  <si>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</si>
  <si>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</si>
  <si>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</si>
  <si>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</si>
  <si>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</si>
  <si>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</si>
  <si>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</si>
  <si>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</si>
  <si>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</si>
  <si>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</si>
  <si>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</si>
  <si>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</si>
  <si>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</si>
  <si>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</si>
  <si>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</si>
  <si>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</si>
  <si>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</si>
  <si>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</si>
  <si>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</si>
  <si>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</si>
  <si>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</si>
  <si>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</si>
  <si>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</si>
  <si>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</si>
  <si>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</si>
  <si>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</si>
  <si>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</si>
  <si>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</si>
  <si>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</si>
  <si>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</si>
  <si>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</si>
  <si>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</si>
  <si>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</si>
  <si>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</si>
  <si>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</si>
  <si>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</si>
  <si>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</si>
  <si>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</si>
  <si>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</si>
  <si>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</si>
  <si>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</si>
  <si>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</si>
  <si>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</si>
  <si>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</si>
  <si>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</si>
  <si>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</si>
  <si>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</si>
  <si>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</si>
  <si>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</si>
  <si>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</si>
  <si>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</si>
  <si>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</si>
  <si>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</si>
  <si>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</si>
  <si>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</si>
  <si>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</si>
  <si>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</si>
  <si>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</si>
  <si>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</si>
  <si>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</si>
  <si>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</si>
  <si>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</si>
  <si>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</si>
  <si>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</si>
  <si>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</si>
  <si>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</si>
  <si>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</si>
  <si>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</si>
  <si>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</si>
  <si>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</si>
  <si>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</si>
  <si>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</si>
  <si>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</si>
  <si>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</si>
  <si>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</si>
  <si>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</si>
  <si>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</si>
  <si>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</si>
  <si>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</si>
  <si>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</si>
  <si>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</si>
  <si>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</si>
  <si>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</si>
  <si>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</si>
  <si>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</si>
  <si>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</si>
  <si>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</si>
  <si>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</si>
  <si>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</si>
  <si>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</si>
  <si>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</si>
  <si>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</si>
  <si>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</si>
  <si>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</si>
  <si>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</si>
  <si>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</si>
  <si>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</si>
  <si>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</si>
  <si>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</si>
  <si>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</si>
  <si>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</si>
  <si>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</si>
  <si>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</si>
  <si>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</si>
  <si>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</si>
  <si>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</si>
  <si>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</si>
  <si>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</si>
  <si>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</si>
  <si>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</si>
  <si>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</si>
  <si>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</si>
  <si>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</si>
  <si>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</si>
  <si>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</si>
  <si>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</si>
  <si>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</si>
  <si>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</si>
  <si>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</si>
  <si>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</si>
  <si>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</si>
  <si>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</si>
  <si>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</si>
  <si>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</si>
  <si>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</si>
  <si>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</si>
  <si>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</si>
  <si>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</si>
  <si>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</si>
  <si>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</si>
  <si>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</si>
  <si>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</si>
  <si>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</si>
  <si>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</si>
  <si>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</si>
  <si>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</si>
  <si>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</si>
  <si>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</si>
  <si>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</si>
  <si>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</si>
  <si>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</si>
  <si>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</si>
  <si>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</si>
  <si>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</si>
  <si>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</si>
  <si>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</si>
  <si>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</si>
  <si>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</si>
  <si>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</si>
  <si>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</si>
  <si>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</si>
  <si>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</si>
  <si>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</si>
  <si>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</si>
  <si>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</si>
  <si>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</si>
  <si>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</si>
  <si>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</si>
  <si>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</si>
  <si>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</si>
  <si>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</si>
  <si>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</si>
  <si>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</si>
  <si>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</si>
  <si>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</si>
  <si>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</si>
  <si>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</si>
  <si>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</si>
  <si>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</si>
  <si>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</si>
  <si>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</si>
  <si>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</si>
  <si>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</si>
  <si>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</si>
  <si>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</si>
  <si>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</si>
  <si>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</si>
  <si>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</si>
  <si>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</si>
  <si>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</si>
  <si>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</si>
  <si>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</si>
  <si>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</si>
  <si>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</si>
  <si>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</si>
  <si>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</si>
  <si>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</si>
  <si>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</si>
  <si>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</si>
  <si>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</si>
  <si>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</si>
  <si>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</si>
  <si>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</si>
  <si>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</si>
  <si>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</si>
  <si>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</si>
  <si>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</si>
  <si>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</si>
  <si>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</si>
  <si>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</si>
  <si>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</si>
  <si>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</si>
  <si>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</si>
  <si>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</si>
  <si>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</si>
  <si>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</si>
  <si>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</si>
  <si>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</si>
  <si>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</si>
  <si>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</si>
  <si>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</si>
  <si>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</si>
  <si>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</si>
  <si>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</si>
  <si>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</si>
  <si>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</si>
  <si>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</si>
  <si>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</si>
  <si>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</si>
  <si>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</si>
  <si>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</si>
  <si>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</si>
  <si>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</si>
  <si>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</si>
  <si>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</si>
  <si>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</si>
  <si>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</si>
  <si>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</si>
  <si>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</si>
  <si>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</si>
  <si>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</si>
  <si>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</si>
  <si>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</si>
  <si>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</si>
  <si>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</si>
  <si>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</si>
  <si>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</si>
  <si>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</si>
  <si>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</si>
  <si>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</si>
  <si>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</si>
  <si>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</si>
  <si>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</si>
  <si>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</si>
  <si>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</si>
  <si>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</si>
  <si>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</si>
  <si>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</si>
  <si>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</si>
  <si>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</si>
  <si>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</si>
  <si>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</si>
  <si>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</si>
  <si>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</si>
  <si>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</si>
  <si>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</si>
  <si>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</si>
  <si>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</si>
  <si>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</si>
  <si>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</si>
  <si>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</si>
  <si>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</si>
  <si>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</si>
  <si>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</si>
  <si>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</si>
  <si>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</si>
  <si>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</si>
  <si>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</si>
  <si>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</si>
  <si>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</si>
  <si>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</si>
  <si>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</si>
  <si>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</si>
  <si>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</si>
  <si>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</si>
  <si>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</si>
  <si>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</si>
  <si>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</si>
  <si>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</si>
  <si>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</si>
  <si>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</si>
  <si>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</si>
  <si>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</si>
  <si>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</si>
  <si>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</si>
  <si>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</si>
  <si>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</si>
  <si>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</si>
  <si>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</si>
  <si>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</si>
  <si>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</si>
  <si>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</si>
  <si>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</si>
  <si>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</si>
  <si>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</si>
  <si>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</si>
  <si>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</si>
  <si>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</si>
  <si>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</si>
  <si>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</si>
  <si>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</si>
  <si>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</si>
  <si>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</si>
  <si>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</si>
  <si>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</si>
  <si>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</si>
  <si>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</si>
  <si>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</si>
  <si>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</si>
  <si>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</si>
  <si>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</si>
  <si>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</si>
  <si>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</si>
  <si>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</si>
  <si>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</si>
  <si>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</si>
  <si>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</si>
  <si>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</si>
  <si>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</si>
  <si>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</si>
  <si>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</si>
  <si>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</si>
  <si>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</si>
  <si>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</si>
  <si>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</si>
  <si>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</si>
  <si>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</si>
  <si>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</si>
  <si>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</si>
  <si>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</si>
  <si>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</si>
  <si>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</si>
  <si>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</si>
  <si>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</si>
  <si>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</si>
  <si>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</si>
  <si>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</si>
  <si>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</si>
  <si>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</si>
  <si>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</si>
  <si>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</si>
  <si>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</si>
  <si>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</si>
  <si>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</si>
  <si>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</si>
  <si>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</si>
  <si>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</si>
  <si>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</si>
  <si>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</si>
  <si>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</si>
  <si>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</si>
  <si>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</si>
  <si>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</si>
  <si>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</si>
  <si>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</si>
  <si>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</si>
  <si>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</si>
  <si>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</si>
  <si>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</si>
  <si>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</si>
  <si>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</si>
  <si>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</si>
  <si>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</si>
  <si>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</si>
  <si>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</si>
  <si>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</si>
  <si>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</si>
  <si>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</si>
  <si>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</si>
  <si>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</si>
  <si>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</si>
  <si>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</si>
  <si>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</si>
  <si>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</si>
  <si>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</si>
  <si>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</si>
  <si>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</si>
  <si>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</si>
  <si>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</si>
  <si>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</si>
  <si>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</si>
  <si>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</si>
  <si>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</si>
  <si>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</si>
  <si>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</si>
  <si>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</si>
  <si>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</si>
  <si>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</si>
  <si>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</si>
  <si>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</si>
  <si>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</si>
  <si>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</si>
  <si>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</si>
  <si>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</si>
  <si>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</si>
  <si>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</si>
  <si>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</si>
  <si>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</si>
  <si>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</si>
  <si>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</si>
  <si>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</si>
  <si>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</si>
  <si>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</si>
  <si>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</si>
  <si>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</si>
  <si>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</si>
  <si>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</si>
  <si>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</si>
  <si>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</si>
  <si>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</si>
  <si>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</si>
  <si>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</si>
  <si>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</si>
  <si>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</si>
  <si>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</si>
  <si>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</si>
  <si>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</si>
  <si>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</si>
  <si>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</si>
  <si>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</si>
  <si>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</si>
  <si>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</si>
  <si>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</si>
  <si>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</si>
  <si>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</si>
  <si>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</si>
  <si>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</si>
  <si>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</si>
  <si>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</si>
  <si>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</si>
  <si>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</si>
  <si>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</si>
  <si>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</si>
  <si>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</si>
  <si>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</si>
  <si>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</si>
  <si>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</si>
  <si>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</si>
  <si>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</si>
  <si>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</si>
  <si>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</si>
  <si>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</si>
  <si>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</si>
  <si>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</si>
  <si>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</si>
  <si>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</si>
  <si>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</si>
  <si>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</si>
  <si>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</si>
  <si>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</si>
  <si>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</si>
  <si>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</si>
  <si>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</si>
  <si>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</si>
  <si>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</si>
  <si>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</si>
  <si>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</si>
  <si>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</si>
  <si>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</si>
  <si>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</si>
  <si>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</si>
  <si>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</si>
  <si>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</si>
  <si>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</si>
  <si>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</si>
  <si>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</si>
  <si>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</si>
  <si>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</si>
  <si>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</si>
  <si>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</si>
  <si>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</si>
  <si>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</si>
  <si>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</si>
  <si>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</si>
  <si>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</si>
  <si>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</si>
  <si>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</si>
  <si>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</si>
  <si>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</si>
  <si>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</si>
  <si>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</si>
  <si>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</si>
  <si>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</si>
  <si>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</si>
  <si>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</si>
  <si>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</si>
  <si>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</si>
  <si>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</si>
  <si>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</si>
  <si>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</si>
  <si>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</si>
  <si>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</si>
  <si>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</si>
  <si>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</si>
  <si>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</si>
  <si>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</si>
  <si>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</si>
  <si>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</si>
  <si>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</si>
  <si>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</si>
  <si>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</si>
  <si>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</si>
  <si>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</si>
  <si>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</si>
  <si>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</si>
  <si>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</si>
  <si>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</si>
  <si>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</si>
  <si>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</si>
  <si>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</si>
  <si>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</si>
  <si>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</si>
  <si>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</si>
  <si>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</si>
  <si>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</si>
  <si>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</si>
  <si>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</si>
  <si>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</si>
  <si>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</si>
  <si>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</si>
  <si>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</si>
  <si>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</si>
  <si>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</si>
  <si>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</si>
  <si>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</si>
  <si>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</si>
  <si>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</si>
  <si>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</si>
  <si>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</si>
  <si>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</si>
  <si>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</si>
  <si>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</si>
  <si>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</si>
  <si>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</si>
  <si>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</si>
  <si>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</si>
  <si>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</si>
  <si>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</si>
  <si>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</si>
  <si>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</si>
  <si>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</si>
  <si>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</si>
  <si>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</si>
  <si>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</si>
  <si>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</si>
  <si>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</si>
  <si>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</si>
  <si>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</si>
  <si>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</si>
  <si>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</si>
  <si>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</si>
  <si>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</si>
  <si>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</si>
  <si>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</si>
  <si>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</si>
  <si>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</si>
  <si>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</si>
  <si>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</si>
  <si>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</si>
  <si>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</si>
  <si>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</si>
  <si>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</si>
  <si>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</si>
  <si>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</si>
  <si>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</si>
  <si>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</si>
  <si>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</si>
  <si>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</si>
  <si>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</si>
  <si>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</si>
  <si>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</si>
  <si>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</si>
  <si>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</si>
  <si>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</si>
  <si>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</si>
  <si>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</si>
  <si>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</si>
  <si>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</si>
  <si>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</si>
  <si>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</si>
  <si>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</si>
  <si>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</si>
  <si>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</si>
  <si>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</si>
  <si>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</si>
  <si>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</si>
  <si>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</si>
  <si>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</si>
  <si>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</si>
  <si>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</si>
  <si>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</si>
  <si>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</si>
  <si>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</si>
  <si>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</si>
  <si>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</si>
  <si>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</si>
  <si>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</si>
  <si>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</si>
  <si>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</si>
  <si>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</si>
  <si>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</si>
  <si>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</si>
  <si>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</si>
  <si>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</si>
  <si>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</si>
  <si>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</si>
  <si>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</si>
  <si>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</si>
  <si>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</si>
  <si>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</si>
  <si>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</si>
  <si>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</si>
  <si>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</si>
  <si>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</si>
  <si>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</si>
  <si>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</si>
  <si>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</si>
  <si>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</si>
  <si>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</si>
  <si>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</si>
  <si>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</si>
  <si>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</si>
  <si>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</si>
  <si>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</si>
  <si>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</si>
  <si>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</si>
  <si>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</si>
  <si>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</si>
  <si>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</si>
  <si>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</si>
  <si>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</si>
  <si>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</si>
  <si>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</si>
  <si>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</si>
  <si>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</si>
  <si>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</si>
  <si>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</si>
  <si>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</si>
  <si>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</si>
  <si>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</si>
  <si>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</si>
  <si>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</si>
  <si>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</si>
  <si>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</si>
  <si>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</si>
  <si>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</si>
  <si>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</si>
  <si>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</si>
  <si>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</si>
  <si>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</si>
  <si>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</si>
  <si>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</si>
  <si>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</si>
  <si>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</si>
  <si>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</si>
  <si>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</si>
  <si>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</si>
  <si>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</si>
  <si>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</si>
  <si>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</si>
  <si>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</si>
  <si>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</si>
  <si>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</si>
  <si>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</si>
  <si>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</si>
  <si>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</si>
  <si>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</si>
  <si>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</si>
  <si>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</si>
  <si>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</si>
  <si>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</si>
  <si>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</si>
  <si>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</si>
  <si>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</si>
  <si>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</si>
  <si>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</si>
  <si>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</si>
  <si>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</si>
  <si>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</si>
  <si>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</si>
  <si>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</si>
  <si>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</si>
  <si>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</si>
  <si>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</si>
  <si>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</si>
  <si>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</si>
  <si>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</si>
  <si>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</si>
  <si>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</si>
  <si>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</si>
  <si>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</si>
  <si>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</si>
  <si>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</si>
  <si>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</si>
  <si>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</si>
  <si>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</si>
  <si>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</si>
  <si>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</si>
  <si>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</si>
  <si>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</si>
  <si>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</si>
  <si>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</si>
  <si>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</si>
  <si>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</si>
  <si>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</si>
  <si>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</si>
  <si>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</si>
  <si>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</si>
  <si>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</si>
  <si>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</si>
  <si>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</si>
  <si>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</si>
  <si>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</si>
  <si>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</si>
  <si>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</si>
  <si>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</si>
  <si>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</si>
  <si>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</si>
  <si>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</si>
  <si>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</si>
  <si>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</si>
  <si>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</si>
  <si>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</si>
  <si>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</si>
  <si>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</si>
  <si>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</si>
  <si>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</si>
  <si>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</si>
  <si>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</si>
  <si>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</si>
  <si>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</si>
  <si>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</si>
  <si>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</si>
  <si>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</si>
  <si>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</si>
  <si>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</si>
  <si>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</si>
  <si>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</si>
  <si>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</si>
  <si>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</si>
  <si>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</si>
  <si>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</si>
  <si>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</si>
  <si>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</si>
  <si>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</si>
  <si>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</si>
  <si>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</si>
  <si>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</si>
  <si>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</si>
  <si>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</si>
  <si>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</si>
  <si>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</si>
  <si>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</si>
  <si>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</si>
  <si>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</si>
  <si>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</si>
  <si>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</si>
  <si>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</si>
  <si>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</si>
  <si>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</si>
  <si>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</si>
  <si>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</si>
  <si>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</si>
  <si>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</si>
  <si>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</si>
  <si>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</si>
  <si>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</si>
  <si>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</si>
  <si>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</si>
  <si>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</si>
  <si>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</si>
  <si>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</si>
  <si>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</si>
  <si>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</si>
  <si>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</si>
  <si>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</si>
  <si>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</si>
  <si>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</si>
  <si>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</si>
  <si>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</si>
  <si>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</si>
  <si>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</si>
  <si>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</si>
  <si>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</si>
  <si>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</si>
  <si>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</si>
  <si>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</si>
  <si>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</si>
  <si>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</si>
  <si>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</si>
  <si>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</si>
  <si>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</si>
  <si>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</si>
  <si>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</si>
  <si>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</si>
  <si>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</si>
  <si>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</si>
  <si>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</si>
  <si>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</si>
  <si>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</si>
  <si>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</si>
  <si>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</si>
  <si>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</si>
  <si>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</si>
  <si>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</si>
  <si>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</si>
  <si>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</si>
  <si>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</si>
  <si>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</si>
  <si>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</si>
  <si>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</si>
  <si>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</si>
  <si>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</si>
  <si>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</si>
  <si>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</si>
  <si>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</si>
  <si>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</si>
  <si>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</si>
  <si>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</si>
  <si>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</si>
  <si>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</si>
  <si>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</si>
  <si>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</si>
  <si>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</si>
  <si>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</si>
  <si>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</si>
  <si>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</si>
  <si>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</si>
  <si>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</si>
  <si>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</si>
  <si>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</si>
  <si>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</si>
  <si>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</si>
  <si>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</si>
  <si>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</si>
  <si>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</si>
  <si>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</si>
  <si>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</si>
  <si>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</si>
  <si>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</si>
  <si>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</si>
  <si>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</si>
  <si>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</si>
  <si>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</si>
  <si>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</si>
  <si>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</si>
  <si>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</si>
  <si>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</si>
  <si>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</si>
  <si>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</si>
  <si>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</si>
  <si>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</si>
  <si>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</si>
  <si>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</si>
  <si>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</si>
  <si>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</si>
  <si>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</si>
  <si>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</si>
  <si>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</si>
  <si>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</si>
  <si>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</si>
  <si>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</si>
  <si>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</si>
  <si>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</si>
  <si>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</si>
  <si>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</si>
  <si>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</si>
  <si>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</si>
  <si>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</si>
  <si>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</si>
  <si>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</si>
  <si>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</si>
  <si>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</si>
  <si>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</si>
  <si>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</si>
  <si>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</si>
  <si>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</si>
  <si>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</si>
  <si>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</si>
  <si>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</si>
  <si>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</si>
  <si>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</si>
  <si>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</si>
  <si>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</si>
  <si>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</si>
  <si>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</si>
  <si>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</si>
  <si>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</si>
  <si>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</si>
  <si>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</si>
  <si>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</si>
  <si>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</si>
  <si>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</si>
  <si>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</si>
  <si>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</si>
  <si>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</si>
  <si>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</si>
  <si>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</si>
  <si>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</si>
  <si>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</si>
  <si>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</si>
  <si>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</si>
  <si>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</si>
  <si>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</si>
  <si>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</si>
  <si>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</si>
  <si>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</si>
  <si>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</si>
  <si>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</si>
  <si>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</si>
  <si>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</si>
  <si>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</si>
  <si>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</si>
  <si>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</si>
  <si>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</si>
  <si>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</si>
  <si>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</si>
  <si>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</si>
  <si>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</si>
  <si>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</si>
  <si>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</si>
  <si>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</si>
  <si>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</si>
  <si>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</si>
  <si>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</si>
  <si>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</si>
  <si>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</si>
  <si>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</si>
  <si>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</si>
  <si>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</si>
  <si>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</si>
  <si>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</si>
  <si>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</si>
  <si>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</si>
  <si>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</si>
  <si>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</si>
  <si>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</si>
  <si>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</si>
  <si>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</si>
  <si>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</si>
  <si>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</si>
  <si>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</si>
  <si>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</si>
  <si>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</si>
  <si>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</si>
  <si>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</si>
  <si>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</si>
  <si>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</si>
  <si>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</si>
  <si>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</si>
  <si>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</si>
  <si>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</si>
  <si>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</si>
  <si>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</si>
  <si>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</si>
  <si>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</si>
  <si>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</si>
  <si>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</si>
  <si>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</si>
  <si>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</si>
  <si>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</si>
  <si>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</si>
  <si>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</si>
  <si>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</si>
  <si>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</si>
  <si>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</si>
  <si>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</si>
  <si>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</si>
  <si>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</si>
  <si>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</si>
  <si>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</si>
  <si>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</si>
  <si>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</si>
  <si>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</si>
  <si>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</si>
  <si>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</si>
  <si>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</si>
  <si>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</si>
  <si>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</si>
  <si>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</si>
  <si>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</si>
  <si>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</si>
  <si>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</si>
  <si>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</si>
  <si>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</si>
  <si>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</si>
  <si>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</si>
  <si>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</si>
  <si>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</si>
  <si>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</si>
  <si>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</si>
  <si>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</si>
  <si>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</si>
  <si>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</si>
  <si>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</si>
  <si>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</si>
  <si>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</si>
  <si>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</si>
  <si>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</si>
  <si>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</si>
  <si>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</si>
  <si>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</si>
  <si>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</si>
  <si>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</si>
  <si>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</si>
  <si>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</si>
  <si>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</si>
  <si>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</si>
  <si>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</si>
  <si>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</si>
  <si>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</si>
  <si>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</si>
  <si>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</si>
  <si>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</si>
  <si>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</si>
  <si>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</si>
  <si>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</si>
  <si>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</si>
  <si>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</si>
  <si>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</si>
  <si>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</si>
  <si>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</si>
  <si>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</si>
  <si>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</si>
  <si>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</si>
  <si>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</si>
  <si>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</si>
  <si>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</si>
  <si>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</si>
  <si>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</si>
  <si>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</si>
  <si>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</si>
  <si>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</si>
  <si>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</si>
  <si>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</si>
  <si>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</si>
  <si>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</si>
  <si>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</si>
  <si>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</si>
  <si>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</si>
  <si>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</si>
  <si>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</si>
  <si>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</si>
  <si>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</si>
  <si>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</si>
  <si>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</si>
  <si>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</si>
  <si>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</si>
  <si>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</si>
  <si>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</si>
  <si>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</si>
  <si>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</si>
  <si>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</si>
  <si>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</si>
  <si>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</si>
  <si>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</si>
  <si>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</si>
  <si>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</si>
  <si>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</si>
  <si>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</si>
  <si>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</si>
  <si>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</si>
  <si>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</si>
  <si>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</si>
  <si>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</si>
  <si>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</si>
  <si>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</si>
  <si>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</si>
  <si>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</si>
  <si>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</si>
  <si>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</si>
  <si>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</si>
  <si>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</si>
  <si>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</si>
  <si>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</si>
  <si>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</si>
  <si>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</si>
  <si>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</si>
  <si>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</si>
  <si>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</si>
  <si>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</si>
  <si>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</si>
  <si>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</si>
  <si>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</si>
  <si>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</si>
  <si>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</si>
  <si>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</si>
  <si>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</si>
  <si>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</si>
  <si>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</si>
  <si>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</si>
  <si>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</si>
  <si>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</si>
  <si>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</si>
  <si>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</si>
  <si>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</si>
  <si>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</si>
  <si>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</si>
  <si>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</si>
  <si>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</si>
  <si>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</si>
  <si>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</si>
  <si>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</si>
  <si>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</si>
  <si>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</si>
  <si>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</si>
  <si>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</si>
  <si>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</si>
  <si>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</si>
  <si>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</si>
  <si>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</si>
  <si>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</si>
  <si>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</si>
  <si>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</si>
  <si>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</si>
  <si>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</si>
  <si>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</si>
  <si>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</si>
  <si>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</si>
  <si>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</si>
  <si>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</si>
  <si>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</si>
  <si>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</si>
  <si>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</si>
  <si>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</si>
  <si>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</si>
  <si>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</si>
  <si>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</si>
  <si>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</si>
  <si>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</si>
  <si>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</si>
  <si>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</si>
  <si>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</si>
  <si>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</si>
  <si>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</si>
  <si>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</si>
  <si>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</si>
  <si>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</si>
  <si>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</si>
  <si>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</si>
  <si>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</si>
  <si>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</si>
  <si>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</si>
  <si>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</si>
  <si>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</si>
  <si>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</si>
  <si>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</si>
  <si>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</si>
  <si>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</si>
  <si>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</si>
  <si>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</si>
  <si>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</si>
  <si>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</si>
  <si>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</si>
  <si>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</si>
  <si>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</si>
  <si>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</si>
  <si>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</si>
  <si>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</si>
  <si>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</si>
  <si>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</si>
  <si>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</si>
  <si>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</si>
  <si>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</si>
  <si>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</si>
  <si>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</si>
  <si>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</si>
  <si>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</si>
  <si>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</si>
  <si>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</si>
  <si>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</si>
  <si>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</si>
  <si>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</si>
  <si>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</si>
  <si>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</si>
  <si>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</si>
  <si>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</si>
  <si>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</si>
  <si>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</si>
  <si>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</si>
  <si>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</si>
  <si>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</si>
  <si>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</si>
  <si>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</si>
  <si>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</si>
  <si>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</si>
  <si>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</si>
  <si>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</si>
  <si>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</si>
  <si>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</si>
  <si>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</si>
  <si>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</si>
  <si>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</si>
  <si>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</si>
  <si>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</si>
  <si>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</si>
  <si>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</si>
  <si>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</si>
  <si>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</si>
  <si>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</si>
  <si>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</si>
  <si>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</si>
  <si>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</si>
  <si>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</si>
  <si>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</si>
  <si>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</si>
  <si>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</si>
  <si>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</si>
  <si>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</si>
  <si>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</si>
  <si>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</si>
  <si>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</si>
  <si>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</si>
  <si>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</si>
  <si>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</si>
  <si>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</si>
  <si>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</si>
  <si>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</si>
  <si>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</si>
  <si>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</si>
  <si>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</si>
  <si>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</si>
  <si>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</si>
  <si>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</si>
  <si>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</si>
  <si>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</si>
  <si>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</si>
  <si>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</si>
  <si>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</si>
  <si>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</si>
  <si>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</si>
  <si>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</si>
  <si>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</si>
  <si>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</si>
  <si>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</si>
  <si>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</si>
  <si>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</si>
  <si>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</si>
  <si>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</si>
  <si>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</si>
  <si>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</si>
  <si>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</si>
  <si>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</si>
  <si>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</si>
  <si>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</si>
  <si>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</si>
  <si>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</si>
  <si>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</si>
  <si>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</si>
  <si>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</si>
  <si>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</si>
  <si>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</si>
  <si>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</si>
  <si>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</si>
  <si>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</si>
  <si>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</si>
  <si>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</si>
  <si>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</si>
  <si>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</si>
  <si>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</si>
  <si>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</si>
  <si>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</si>
  <si>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</si>
  <si>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</si>
  <si>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</si>
  <si>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</si>
  <si>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</si>
  <si>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</si>
  <si>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</si>
  <si>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</si>
  <si>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</si>
  <si>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</si>
  <si>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</si>
  <si>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</si>
  <si>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</si>
  <si>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</si>
  <si>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</si>
  <si>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</si>
  <si>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</si>
  <si>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</si>
  <si>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</si>
  <si>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</si>
  <si>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</si>
  <si>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</si>
  <si>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</si>
  <si>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</si>
  <si>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</si>
  <si>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</si>
  <si>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</si>
  <si>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</si>
  <si>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</si>
  <si>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</si>
  <si>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</si>
  <si>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</si>
  <si>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</si>
  <si>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</si>
  <si>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</si>
  <si>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</si>
  <si>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</si>
  <si>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</si>
  <si>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</si>
  <si>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</si>
  <si>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</si>
  <si>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</si>
  <si>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</si>
  <si>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</si>
  <si>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</si>
  <si>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</si>
  <si>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</si>
  <si>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</si>
  <si>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</si>
  <si>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</si>
  <si>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</si>
  <si>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</si>
  <si>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</si>
  <si>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</si>
  <si>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</si>
  <si>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</si>
  <si>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</si>
  <si>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</si>
  <si>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</si>
  <si>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</si>
  <si>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</si>
  <si>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</si>
  <si>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</si>
  <si>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</si>
  <si>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</si>
  <si>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</si>
  <si>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</si>
  <si>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</si>
  <si>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</si>
  <si>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</si>
  <si>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</si>
  <si>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</si>
  <si>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</si>
  <si>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</si>
  <si>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</si>
  <si>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</si>
  <si>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</si>
  <si>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</si>
  <si>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</si>
  <si>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</si>
  <si>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</si>
  <si>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</si>
  <si>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</si>
  <si>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</si>
  <si>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</si>
  <si>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</si>
  <si>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</si>
  <si>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</si>
  <si>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</si>
  <si>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</si>
  <si>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</si>
  <si>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</si>
  <si>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</si>
  <si>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</si>
  <si>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</si>
  <si>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</si>
  <si>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</si>
  <si>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</si>
  <si>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</si>
  <si>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</si>
  <si>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</si>
  <si>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</si>
  <si>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</si>
  <si>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</si>
  <si>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</si>
  <si>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</si>
  <si>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</si>
  <si>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</si>
  <si>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</si>
  <si>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</si>
  <si>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</si>
  <si>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</si>
  <si>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</si>
  <si>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</si>
  <si>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</si>
  <si>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</si>
  <si>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</si>
  <si>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</si>
  <si>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</si>
  <si>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</si>
  <si>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</si>
  <si>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</si>
  <si>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</si>
  <si>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</si>
  <si>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</si>
  <si>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</si>
  <si>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</si>
  <si>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</si>
  <si>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</si>
  <si>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</si>
  <si>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</si>
  <si>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</si>
  <si>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</si>
  <si>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</si>
  <si>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</si>
  <si>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</si>
  <si>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</si>
  <si>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</si>
  <si>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</si>
  <si>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</si>
  <si>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</si>
  <si>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</si>
  <si>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</si>
  <si>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</si>
  <si>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</si>
  <si>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</si>
  <si>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</si>
  <si>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</si>
  <si>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</si>
  <si>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</si>
  <si>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</si>
  <si>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</si>
  <si>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</si>
  <si>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</si>
  <si>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</si>
  <si>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</si>
  <si>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</si>
  <si>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</si>
  <si>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</si>
  <si>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</si>
  <si>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</si>
  <si>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</si>
  <si>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</si>
  <si>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</si>
  <si>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</si>
  <si>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</si>
  <si>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</si>
  <si>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</si>
  <si>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</si>
  <si>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</si>
  <si>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</si>
  <si>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</si>
  <si>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</si>
  <si>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</si>
  <si>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</si>
  <si>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</si>
  <si>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</si>
  <si>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</si>
  <si>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</si>
  <si>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</si>
  <si>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</si>
  <si>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</si>
  <si>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</si>
  <si>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</si>
  <si>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</si>
  <si>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</si>
  <si>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</si>
  <si>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</si>
  <si>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</si>
  <si>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</si>
  <si>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</si>
  <si>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</si>
  <si>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</si>
  <si>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</si>
  <si>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</si>
  <si>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</si>
  <si>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</si>
  <si>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</si>
  <si>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</si>
  <si>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</si>
  <si>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</si>
  <si>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</si>
  <si>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</si>
  <si>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</si>
  <si>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</si>
  <si>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</si>
  <si>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</si>
  <si>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</si>
  <si>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</si>
  <si>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</si>
  <si>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</si>
  <si>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</si>
  <si>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</si>
  <si>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</si>
  <si>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</si>
  <si>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</si>
  <si>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</si>
  <si>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</si>
  <si>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</si>
  <si>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</si>
  <si>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</si>
  <si>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</si>
  <si>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</si>
  <si>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</si>
  <si>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</si>
  <si>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</si>
  <si>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</si>
  <si>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</si>
  <si>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</si>
  <si>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</si>
  <si>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</si>
  <si>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</si>
  <si>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</si>
  <si>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</si>
  <si>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</si>
  <si>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</si>
  <si>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</si>
  <si>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</si>
  <si>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</si>
  <si>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</si>
  <si>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</si>
  <si>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</si>
  <si>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</si>
  <si>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</si>
  <si>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</si>
  <si>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</si>
  <si>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</si>
  <si>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</si>
  <si>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</si>
  <si>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</si>
  <si>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</si>
  <si>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</si>
  <si>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</si>
  <si>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</si>
  <si>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</si>
  <si>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</si>
  <si>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</si>
  <si>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</si>
  <si>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</si>
  <si>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</si>
  <si>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</si>
  <si>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</si>
  <si>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</si>
  <si>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</si>
  <si>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</si>
  <si>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</si>
  <si>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</si>
  <si>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</si>
  <si>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</si>
  <si>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</si>
  <si>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</si>
  <si>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</si>
  <si>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</si>
  <si>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</si>
  <si>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</si>
  <si>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</si>
  <si>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</si>
  <si>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</si>
  <si>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</si>
  <si>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</si>
  <si>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</si>
  <si>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</si>
  <si>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</si>
  <si>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</si>
  <si>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</si>
  <si>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</si>
  <si>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</si>
  <si>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</si>
  <si>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</si>
  <si>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</si>
  <si>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</si>
  <si>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</si>
  <si>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</si>
  <si>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</si>
  <si>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</si>
  <si>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</si>
  <si>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</si>
  <si>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</si>
  <si>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</si>
  <si>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</si>
  <si>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</si>
  <si>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</si>
  <si>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</si>
  <si>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</si>
  <si>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</si>
  <si>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</si>
  <si>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</si>
  <si>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</si>
  <si>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</si>
  <si>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</si>
  <si>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</si>
  <si>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</si>
  <si>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</si>
  <si>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</si>
  <si>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</si>
  <si>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</si>
  <si>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</si>
  <si>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</si>
  <si>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</si>
  <si>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</si>
  <si>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</si>
  <si>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</si>
  <si>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</si>
  <si>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</si>
  <si>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</si>
  <si>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</si>
  <si>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</si>
  <si>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</si>
  <si>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</si>
  <si>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</si>
  <si>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</si>
  <si>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</si>
  <si>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</si>
  <si>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</si>
  <si>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</si>
  <si>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</si>
  <si>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</si>
  <si>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</si>
  <si>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</si>
  <si>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</si>
  <si>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</si>
  <si>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</si>
  <si>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</si>
  <si>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</si>
  <si>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</si>
  <si>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</si>
  <si>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</si>
  <si>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</si>
  <si>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</si>
  <si>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</si>
  <si>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</si>
  <si>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</si>
  <si>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</si>
  <si>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</si>
  <si>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</si>
  <si>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</si>
  <si>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</si>
  <si>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</si>
  <si>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</si>
  <si>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</si>
  <si>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</si>
  <si>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</si>
  <si>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</si>
  <si>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</si>
  <si>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</si>
  <si>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</si>
  <si>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</si>
  <si>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</si>
  <si>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</si>
  <si>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</si>
  <si>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</si>
  <si>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</si>
  <si>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</si>
  <si>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</si>
  <si>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</si>
  <si>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</si>
  <si>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</si>
  <si>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</si>
  <si>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</si>
  <si>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</si>
  <si>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</si>
  <si>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</si>
  <si>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</si>
  <si>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</si>
  <si>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</si>
  <si>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</si>
  <si>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</si>
  <si>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</si>
  <si>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</si>
  <si>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</si>
  <si>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</si>
  <si>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</si>
  <si>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</si>
  <si>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</si>
  <si>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</si>
  <si>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</si>
  <si>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</si>
  <si>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</si>
  <si>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</si>
  <si>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</si>
  <si>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</si>
  <si>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</si>
  <si>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</si>
  <si>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</si>
  <si>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</si>
  <si>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</si>
  <si>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</si>
  <si>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</si>
  <si>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</si>
  <si>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</si>
  <si>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</si>
  <si>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</si>
  <si>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</si>
  <si>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</si>
  <si>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</si>
  <si>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</si>
  <si>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</si>
  <si>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</si>
  <si>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</si>
  <si>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</si>
  <si>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</si>
  <si>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</si>
  <si>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</si>
  <si>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</si>
  <si>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</si>
  <si>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</si>
  <si>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</si>
  <si>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</si>
  <si>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</si>
  <si>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</si>
  <si>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</si>
  <si>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</si>
  <si>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</si>
  <si>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</si>
  <si>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</si>
  <si>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</si>
  <si>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</si>
  <si>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</si>
  <si>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</si>
  <si>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</si>
  <si>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</si>
  <si>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</si>
  <si>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</si>
  <si>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</si>
  <si>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</si>
  <si>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</si>
  <si>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</si>
  <si>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</si>
  <si>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</si>
  <si>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</si>
  <si>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</si>
  <si>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</si>
  <si>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</si>
  <si>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</si>
  <si>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</si>
  <si>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</si>
  <si>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</si>
  <si>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</si>
  <si>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</si>
  <si>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</si>
  <si>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</si>
  <si>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</si>
  <si>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</si>
  <si>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</si>
  <si>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</si>
  <si>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</si>
  <si>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</si>
  <si>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</si>
  <si>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</si>
  <si>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</si>
  <si>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</si>
  <si>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</si>
  <si>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</si>
  <si>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</si>
  <si>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</si>
  <si>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</si>
  <si>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</si>
  <si>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</si>
  <si>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</si>
  <si>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</si>
  <si>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</si>
  <si>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</si>
  <si>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</si>
  <si>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</si>
  <si>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</si>
  <si>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</si>
  <si>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</si>
  <si>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</si>
  <si>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</si>
  <si>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</si>
  <si>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</si>
  <si>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</si>
  <si>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</si>
  <si>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</si>
  <si>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</si>
  <si>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</si>
  <si>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</si>
  <si>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</si>
  <si>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</si>
  <si>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</si>
  <si>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</si>
  <si>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</si>
  <si>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</si>
  <si>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</si>
  <si>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</si>
  <si>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</si>
  <si>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</si>
  <si>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</si>
  <si>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</si>
  <si>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</si>
  <si>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</si>
  <si>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</si>
  <si>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</si>
  <si>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</si>
  <si>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</si>
  <si>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</si>
  <si>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</si>
  <si>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</si>
  <si>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</si>
  <si>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</si>
  <si>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</si>
  <si>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</si>
  <si>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</si>
  <si>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</si>
  <si>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</si>
  <si>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</si>
  <si>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</si>
  <si>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</si>
  <si>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</si>
  <si>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</si>
  <si>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</si>
  <si>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</si>
  <si>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</si>
  <si>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</si>
  <si>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</si>
  <si>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</si>
  <si>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</si>
  <si>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</si>
  <si>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</si>
  <si>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</si>
  <si>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</si>
  <si>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</si>
  <si>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</si>
  <si>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</si>
  <si>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</si>
  <si>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</si>
  <si>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</si>
  <si>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</si>
  <si>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</si>
  <si>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</si>
  <si>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</si>
  <si>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</si>
  <si>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</si>
  <si>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</si>
  <si>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</si>
  <si>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</si>
  <si>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</si>
  <si>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</si>
  <si>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</si>
  <si>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</si>
  <si>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</si>
  <si>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</si>
  <si>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</si>
  <si>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</si>
  <si>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</si>
  <si>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</si>
  <si>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</si>
  <si>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</si>
  <si>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</si>
  <si>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</si>
  <si>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</si>
  <si>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</si>
  <si>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</si>
  <si>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</si>
  <si>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</si>
  <si>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</si>
  <si>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</si>
  <si>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</si>
  <si>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</si>
  <si>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</si>
  <si>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</si>
  <si>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</si>
  <si>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</si>
  <si>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</si>
  <si>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</si>
  <si>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</si>
  <si>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</si>
  <si>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</si>
  <si>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</si>
  <si>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</si>
  <si>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</si>
  <si>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</si>
  <si>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</si>
  <si>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</si>
  <si>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</si>
  <si>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</si>
  <si>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</si>
  <si>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</si>
  <si>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</si>
  <si>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</si>
  <si>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</si>
  <si>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</si>
  <si>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</si>
  <si>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</si>
  <si>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</si>
  <si>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</si>
  <si>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</si>
  <si>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</si>
  <si>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</si>
  <si>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</si>
  <si>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</si>
  <si>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</si>
  <si>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</si>
  <si>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</si>
  <si>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</si>
  <si>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</si>
  <si>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</si>
  <si>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</si>
  <si>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</si>
  <si>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</si>
  <si>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</si>
  <si>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</si>
  <si>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</si>
  <si>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</si>
  <si>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</si>
  <si>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</si>
  <si>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</si>
  <si>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</si>
  <si>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</si>
  <si>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</si>
  <si>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</si>
  <si>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</si>
  <si>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</si>
  <si>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</si>
  <si>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</si>
  <si>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</si>
  <si>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</si>
  <si>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</si>
  <si>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</si>
  <si>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</si>
  <si>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</si>
  <si>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</si>
  <si>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</si>
  <si>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</si>
  <si>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</si>
  <si>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</si>
  <si>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</si>
  <si>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</si>
  <si>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</si>
  <si>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</si>
  <si>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</si>
  <si>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</si>
  <si>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</si>
  <si>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</si>
  <si>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</si>
  <si>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</si>
  <si>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</si>
  <si>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</si>
  <si>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</si>
  <si>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</si>
  <si>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</si>
  <si>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</si>
  <si>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</si>
  <si>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</si>
  <si>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</si>
  <si>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</si>
  <si>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</si>
  <si>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</si>
  <si>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</si>
  <si>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</si>
  <si>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</si>
  <si>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</si>
  <si>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</si>
  <si>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</si>
  <si>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</si>
  <si>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</si>
  <si>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</si>
  <si>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</si>
  <si>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</si>
  <si>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</si>
  <si>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</si>
  <si>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</si>
  <si>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</si>
  <si>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</si>
  <si>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</si>
  <si>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</si>
  <si>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</si>
  <si>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</si>
  <si>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</si>
  <si>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</si>
  <si>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</si>
  <si>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</si>
  <si>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</si>
  <si>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</si>
  <si>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</si>
  <si>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</si>
  <si>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</si>
  <si>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</si>
  <si>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</si>
  <si>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</si>
  <si>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</si>
  <si>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</si>
  <si>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</si>
  <si>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</si>
  <si>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</si>
  <si>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</si>
  <si>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</si>
  <si>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</si>
  <si>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</si>
  <si>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</si>
  <si>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</si>
  <si>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</si>
  <si>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</si>
  <si>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</si>
  <si>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</si>
  <si>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</si>
  <si>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</si>
  <si>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</si>
  <si>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</si>
  <si>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</si>
  <si>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</si>
  <si>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</si>
  <si>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</si>
  <si>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</si>
  <si>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</si>
  <si>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</si>
  <si>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</si>
  <si>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</si>
  <si>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</si>
  <si>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</si>
  <si>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</si>
  <si>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</si>
  <si>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</si>
  <si>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</si>
  <si>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</si>
  <si>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</si>
  <si>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</si>
  <si>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</si>
  <si>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</si>
  <si>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</si>
  <si>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</si>
  <si>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</si>
  <si>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</si>
  <si>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</si>
  <si>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</si>
  <si>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</si>
  <si>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</si>
  <si>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</si>
  <si>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</si>
  <si>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</si>
  <si>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</si>
  <si>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</si>
  <si>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</si>
  <si>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</si>
  <si>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</si>
  <si>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</si>
  <si>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</si>
  <si>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</si>
  <si>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</si>
  <si>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</si>
  <si>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</si>
  <si>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</si>
  <si>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</si>
  <si>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</si>
  <si>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</si>
  <si>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</si>
  <si>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</si>
  <si>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</si>
  <si>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</si>
  <si>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</si>
  <si>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</si>
  <si>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</si>
  <si>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</si>
  <si>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</si>
  <si>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</si>
  <si>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</si>
  <si>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</si>
  <si>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</si>
  <si>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</si>
  <si>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</si>
  <si>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</si>
  <si>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</si>
  <si>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</si>
  <si>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</si>
  <si>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</si>
  <si>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</si>
  <si>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</si>
  <si>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</si>
  <si>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</si>
  <si>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</si>
  <si>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</si>
  <si>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</si>
  <si>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</si>
  <si>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</si>
  <si>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</si>
  <si>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</si>
  <si>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</si>
  <si>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</si>
  <si>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</si>
  <si>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</si>
  <si>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</si>
  <si>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</si>
  <si>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</si>
  <si>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</si>
  <si>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</si>
  <si>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</si>
  <si>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</si>
  <si>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</si>
  <si>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</si>
  <si>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</si>
  <si>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</si>
  <si>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</si>
  <si>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</si>
  <si>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</si>
  <si>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</si>
  <si>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</si>
  <si>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</si>
  <si>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</si>
  <si>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</si>
  <si>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</si>
  <si>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</si>
  <si>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</si>
  <si>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</si>
  <si>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</si>
  <si>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</si>
  <si>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</si>
  <si>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</si>
  <si>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</si>
  <si>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</si>
  <si>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</si>
  <si>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</si>
  <si>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</si>
  <si>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</si>
  <si>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</si>
  <si>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</si>
  <si>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</si>
  <si>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</si>
  <si>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</si>
  <si>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</si>
  <si>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</si>
  <si>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</si>
  <si>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</si>
  <si>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</si>
  <si>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</si>
  <si>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</si>
  <si>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</si>
  <si>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</si>
  <si>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</si>
  <si>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</si>
  <si>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</si>
  <si>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</si>
  <si>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</si>
  <si>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</si>
  <si>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</si>
  <si>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</si>
  <si>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</si>
  <si>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</si>
  <si>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</si>
  <si>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</si>
  <si>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</si>
  <si>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</si>
  <si>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</si>
  <si>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</si>
  <si>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</si>
  <si>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</si>
  <si>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</si>
  <si>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</si>
  <si>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</si>
  <si>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</si>
  <si>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</si>
  <si>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</si>
  <si>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</si>
  <si>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</si>
  <si>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</si>
  <si>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</si>
  <si>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</si>
  <si>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</si>
  <si>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</si>
  <si>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</si>
  <si>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</si>
  <si>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</si>
  <si>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</si>
  <si>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</si>
  <si>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</si>
  <si>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</si>
  <si>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</si>
  <si>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</si>
  <si>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</si>
  <si>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</si>
  <si>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</si>
  <si>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</si>
  <si>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</si>
  <si>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</si>
  <si>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</si>
  <si>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</si>
  <si>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</si>
  <si>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</si>
  <si>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</si>
  <si>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</si>
  <si>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</si>
  <si>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</si>
  <si>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</si>
  <si>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</si>
  <si>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</si>
  <si>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</si>
  <si>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</si>
  <si>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</si>
  <si>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</si>
  <si>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</si>
  <si>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</si>
  <si>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</si>
  <si>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</si>
  <si>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</si>
  <si>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</si>
  <si>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</si>
  <si>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</si>
  <si>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</si>
  <si>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</si>
  <si>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</si>
  <si>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</si>
  <si>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</si>
  <si>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</si>
  <si>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</si>
  <si>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</si>
  <si>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</si>
  <si>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</si>
  <si>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</si>
  <si>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</si>
  <si>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</si>
  <si>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</si>
  <si>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</si>
  <si>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</si>
  <si>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</si>
  <si>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</si>
  <si>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</si>
  <si>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</si>
  <si>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</si>
  <si>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</si>
  <si>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</si>
  <si>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</si>
  <si>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</si>
  <si>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</si>
  <si>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</si>
  <si>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</si>
  <si>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</si>
  <si>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</si>
  <si>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</si>
  <si>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</si>
  <si>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</si>
  <si>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</si>
  <si>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</si>
  <si>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</si>
  <si>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</si>
  <si>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</si>
  <si>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</si>
  <si>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</si>
  <si>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</si>
  <si>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</si>
  <si>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</si>
  <si>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</si>
  <si>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</si>
  <si>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</si>
  <si>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</si>
  <si>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</si>
  <si>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</si>
  <si>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</si>
  <si>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</si>
  <si>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</si>
  <si>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</si>
  <si>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</si>
  <si>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</si>
  <si>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</si>
  <si>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</si>
  <si>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</si>
  <si>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</si>
  <si>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</si>
  <si>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</si>
  <si>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</si>
  <si>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</si>
  <si>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</si>
  <si>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</si>
  <si>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</si>
  <si>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</si>
  <si>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</si>
  <si>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</si>
  <si>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</si>
  <si>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</si>
  <si>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</si>
  <si>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</si>
  <si>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</si>
  <si>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</si>
  <si>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</si>
  <si>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</si>
  <si>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</si>
  <si>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</si>
  <si>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</si>
  <si>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</si>
  <si>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</si>
  <si>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</si>
  <si>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</si>
  <si>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</si>
  <si>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</si>
  <si>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</si>
  <si>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</si>
  <si>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</si>
  <si>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</si>
  <si>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</si>
  <si>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</si>
  <si>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</si>
  <si>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</si>
  <si>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</si>
  <si>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</si>
  <si>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</si>
  <si>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</si>
  <si>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</si>
  <si>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</si>
  <si>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</si>
  <si>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</si>
  <si>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</si>
  <si>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</si>
  <si>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</si>
  <si>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</si>
  <si>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</si>
  <si>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</si>
  <si>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</si>
  <si>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</si>
  <si>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</si>
  <si>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</si>
  <si>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</si>
  <si>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</si>
  <si>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</si>
  <si>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</si>
  <si>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</si>
  <si>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</si>
  <si>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</si>
  <si>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</si>
  <si>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</si>
  <si>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</si>
  <si>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</si>
  <si>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</si>
  <si>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</si>
  <si>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</si>
  <si>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</si>
  <si>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</si>
  <si>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</si>
  <si>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</si>
  <si>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</si>
  <si>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</si>
  <si>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</si>
  <si>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</si>
  <si>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</si>
  <si>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</si>
  <si>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</si>
  <si>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</si>
  <si>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</si>
  <si>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</si>
  <si>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</si>
  <si>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</si>
  <si>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</si>
  <si>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</si>
  <si>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</si>
  <si>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</si>
  <si>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</si>
  <si>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</si>
  <si>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</si>
  <si>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</si>
  <si>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</si>
  <si>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</si>
  <si>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</si>
  <si>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</si>
  <si>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</si>
  <si>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</si>
  <si>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</si>
  <si>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</si>
  <si>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</si>
  <si>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</si>
  <si>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</si>
  <si>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</si>
  <si>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</si>
  <si>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</si>
  <si>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</si>
  <si>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</si>
  <si>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</si>
  <si>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</si>
  <si>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</si>
  <si>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</si>
  <si>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</si>
  <si>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</si>
  <si>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</si>
  <si>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</si>
  <si>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</si>
  <si>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</si>
  <si>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</si>
  <si>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</si>
  <si>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</si>
  <si>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</si>
  <si>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</si>
  <si>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</si>
  <si>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</si>
  <si>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</si>
  <si>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</si>
  <si>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</si>
  <si>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</si>
  <si>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</si>
  <si>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</si>
  <si>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</si>
  <si>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</si>
  <si>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</si>
  <si>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</si>
  <si>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</si>
  <si>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</si>
  <si>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</si>
  <si>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</si>
  <si>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</si>
  <si>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</si>
  <si>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</si>
  <si>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</si>
  <si>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</si>
  <si>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</si>
  <si>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</si>
  <si>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</si>
  <si>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</si>
  <si>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</si>
  <si>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</si>
  <si>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</si>
  <si>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</si>
  <si>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</si>
  <si>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</si>
  <si>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</si>
  <si>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</si>
  <si>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</si>
  <si>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</si>
  <si>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</si>
  <si>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</si>
  <si>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</si>
  <si>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</si>
  <si>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</si>
  <si>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</si>
  <si>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</si>
  <si>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</si>
  <si>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</si>
  <si>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</si>
  <si>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</si>
  <si>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</si>
  <si>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</si>
  <si>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</si>
  <si>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</si>
  <si>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</si>
  <si>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</si>
  <si>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</si>
  <si>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</si>
  <si>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</si>
  <si>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</si>
  <si>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</si>
  <si>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</si>
  <si>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</si>
  <si>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</si>
  <si>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</si>
  <si>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</si>
  <si>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</si>
  <si>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</si>
  <si>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</si>
  <si>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</si>
  <si>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</si>
  <si>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</si>
  <si>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</si>
  <si>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</si>
  <si>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</si>
  <si>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</si>
  <si>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</si>
  <si>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</si>
  <si>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</si>
  <si>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</si>
  <si>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</si>
  <si>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</si>
  <si>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</si>
  <si>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</si>
  <si>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</si>
  <si>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</si>
  <si>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</si>
  <si>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</si>
  <si>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</si>
  <si>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</si>
  <si>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</si>
  <si>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</si>
  <si>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</si>
  <si>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</si>
  <si>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</si>
  <si>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</si>
  <si>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</si>
  <si>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</si>
  <si>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</si>
  <si>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</si>
  <si>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</si>
  <si>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</si>
  <si>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</si>
  <si>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</si>
  <si>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</si>
  <si>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</si>
  <si>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</si>
  <si>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</si>
  <si>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</si>
  <si>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</si>
  <si>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</si>
  <si>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</si>
  <si>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</si>
  <si>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</si>
  <si>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</si>
  <si>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</si>
  <si>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</si>
  <si>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</si>
  <si>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</si>
  <si>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</si>
  <si>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</si>
  <si>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</si>
  <si>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</si>
  <si>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</si>
  <si>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</si>
  <si>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</si>
  <si>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</si>
  <si>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</si>
  <si>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</si>
  <si>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</si>
  <si>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</si>
  <si>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</si>
  <si>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</si>
  <si>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</si>
  <si>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</si>
  <si>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</si>
  <si>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</si>
  <si>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</si>
  <si>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</si>
  <si>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</si>
  <si>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</si>
  <si>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</si>
  <si>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</si>
  <si>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</si>
  <si>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</si>
  <si>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</si>
  <si>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</si>
  <si>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</si>
  <si>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</si>
  <si>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</si>
  <si>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</si>
  <si>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</si>
  <si>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</si>
  <si>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</si>
  <si>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</si>
  <si>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</si>
  <si>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</si>
  <si>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</si>
  <si>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</si>
  <si>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</si>
  <si>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</si>
  <si>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</si>
  <si>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</si>
  <si>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</si>
  <si>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</si>
  <si>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</si>
  <si>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</si>
  <si>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</si>
  <si>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</si>
  <si>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</si>
  <si>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</si>
  <si>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</si>
  <si>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</si>
  <si>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</si>
  <si>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</si>
  <si>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</si>
  <si>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</si>
  <si>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</si>
  <si>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</si>
  <si>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</si>
  <si>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</si>
  <si>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</si>
  <si>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</si>
  <si>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</si>
  <si>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</si>
  <si>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</si>
  <si>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</si>
  <si>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</si>
  <si>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</si>
  <si>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</si>
  <si>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</si>
  <si>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</si>
  <si>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</si>
  <si>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</si>
  <si>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</si>
  <si>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</si>
  <si>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</si>
  <si>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</si>
  <si>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</si>
  <si>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</si>
  <si>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</si>
  <si>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</si>
  <si>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</si>
  <si>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</si>
  <si>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</si>
  <si>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</si>
  <si>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</si>
  <si>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</si>
  <si>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</si>
  <si>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</si>
  <si>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</si>
  <si>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</si>
  <si>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</si>
  <si>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</si>
  <si>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</si>
  <si>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</si>
  <si>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</si>
  <si>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</si>
  <si>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</si>
  <si>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</si>
  <si>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</si>
  <si>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</si>
  <si>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</si>
  <si>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</si>
  <si>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</si>
  <si>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</si>
  <si>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</si>
  <si>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</si>
  <si>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</si>
  <si>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</si>
  <si>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</si>
  <si>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</si>
  <si>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</si>
  <si>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</si>
  <si>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</si>
  <si>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</si>
  <si>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</si>
  <si>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</si>
  <si>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</si>
  <si>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</si>
  <si>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</si>
  <si>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</si>
  <si>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</si>
  <si>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</si>
  <si>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</si>
  <si>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</si>
  <si>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</si>
  <si>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</si>
  <si>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</si>
  <si>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</si>
  <si>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</si>
  <si>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</si>
  <si>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</si>
  <si>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</si>
  <si>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</si>
  <si>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</si>
  <si>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</si>
  <si>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</si>
  <si>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</si>
  <si>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</si>
  <si>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</si>
  <si>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</si>
  <si>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</si>
  <si>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</si>
  <si>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</si>
  <si>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</si>
  <si>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</si>
  <si>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</si>
  <si>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</si>
  <si>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</si>
  <si>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</si>
  <si>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</si>
  <si>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</si>
  <si>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</si>
  <si>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</si>
  <si>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</si>
  <si>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</si>
  <si>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</si>
  <si>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</si>
  <si>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</si>
  <si>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</si>
  <si>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</si>
  <si>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</si>
  <si>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</si>
  <si>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</si>
  <si>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</si>
  <si>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</si>
  <si>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</si>
  <si>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</si>
  <si>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</si>
  <si>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</si>
  <si>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</si>
  <si>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</si>
  <si>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</si>
  <si>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</si>
  <si>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</si>
  <si>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</si>
  <si>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</si>
  <si>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</si>
  <si>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</si>
  <si>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</si>
  <si>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</si>
  <si>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</si>
  <si>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</si>
  <si>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</si>
  <si>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</si>
  <si>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</si>
  <si>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</si>
  <si>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</si>
  <si>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</si>
  <si>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</si>
  <si>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</si>
  <si>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</si>
  <si>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</si>
  <si>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</si>
  <si>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</si>
  <si>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</si>
  <si>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</si>
  <si>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</si>
  <si>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</si>
  <si>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</si>
  <si>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</si>
  <si>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</si>
  <si>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</si>
  <si>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</si>
  <si>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</si>
  <si>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</si>
  <si>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</si>
  <si>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</si>
  <si>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</si>
  <si>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</si>
  <si>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</si>
  <si>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</si>
  <si>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</si>
  <si>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</si>
  <si>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</si>
  <si>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</si>
  <si>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</si>
  <si>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</si>
  <si>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</si>
  <si>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</si>
  <si>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</si>
  <si>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</si>
  <si>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</si>
  <si>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</si>
  <si>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</si>
  <si>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</si>
  <si>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</si>
  <si>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</si>
  <si>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</si>
  <si>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</si>
  <si>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</si>
  <si>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</si>
  <si>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</si>
  <si>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</si>
  <si>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</si>
  <si>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</si>
  <si>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</si>
  <si>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</si>
  <si>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</si>
  <si>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</si>
  <si>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</si>
  <si>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</si>
  <si>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</si>
  <si>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</si>
  <si>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</si>
  <si>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</si>
  <si>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</si>
  <si>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</si>
  <si>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</si>
  <si>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</si>
  <si>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</si>
  <si>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</si>
  <si>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</si>
  <si>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</si>
  <si>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</si>
  <si>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</si>
  <si>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</si>
  <si>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</si>
  <si>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</si>
  <si>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</si>
  <si>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</si>
  <si>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</si>
  <si>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</si>
  <si>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</si>
  <si>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</si>
  <si>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</si>
  <si>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</si>
  <si>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</si>
  <si>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</si>
  <si>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</si>
  <si>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</si>
  <si>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</si>
  <si>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</si>
  <si>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</si>
  <si>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</si>
  <si>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</si>
  <si>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</si>
  <si>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</si>
  <si>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</si>
  <si>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</si>
  <si>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</si>
  <si>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</si>
  <si>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</si>
  <si>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</si>
  <si>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</si>
  <si>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</si>
  <si>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</si>
  <si>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</si>
  <si>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</si>
  <si>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</si>
  <si>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</si>
  <si>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</si>
  <si>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</si>
  <si>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</si>
  <si>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</si>
  <si>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</si>
  <si>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</si>
  <si>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</si>
  <si>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</si>
  <si>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</si>
  <si>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</si>
  <si>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</si>
  <si>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</si>
  <si>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</si>
  <si>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</si>
  <si>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</si>
  <si>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</si>
  <si>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</si>
  <si>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</si>
  <si>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</si>
  <si>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</si>
  <si>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</si>
  <si>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</si>
  <si>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</si>
  <si>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</si>
  <si>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</si>
  <si>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</si>
  <si>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</si>
  <si>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</si>
  <si>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</si>
  <si>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</si>
  <si>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</si>
  <si>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</si>
  <si>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</si>
  <si>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</si>
  <si>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</si>
  <si>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</si>
  <si>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</si>
  <si>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</si>
  <si>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</si>
  <si>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</si>
  <si>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</si>
  <si>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</si>
  <si>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</si>
  <si>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</si>
  <si>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</si>
  <si>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</si>
  <si>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</si>
  <si>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</si>
  <si>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</si>
  <si>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</si>
  <si>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</si>
  <si>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</si>
  <si>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</si>
  <si>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</si>
  <si>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</si>
  <si>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</si>
  <si>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</si>
  <si>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</si>
  <si>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</si>
  <si>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</si>
  <si>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</si>
  <si>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</si>
  <si>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</si>
  <si>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</si>
  <si>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</si>
  <si>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</si>
  <si>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</si>
  <si>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</si>
  <si>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</si>
  <si>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</si>
  <si>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</si>
  <si>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</si>
  <si>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</si>
  <si>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</si>
  <si>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</si>
  <si>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</si>
  <si>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</si>
  <si>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</si>
  <si>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</si>
  <si>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</si>
  <si>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</si>
  <si>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</si>
  <si>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</si>
  <si>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</si>
  <si>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</si>
  <si>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</si>
  <si>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</si>
  <si>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</si>
  <si>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</si>
  <si>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</si>
  <si>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</si>
  <si>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</si>
  <si>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</si>
  <si>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</si>
  <si>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</si>
  <si>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</si>
  <si>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</si>
  <si>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</si>
  <si>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</si>
  <si>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</si>
  <si>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</si>
  <si>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</si>
  <si>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</si>
  <si>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</si>
  <si>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</si>
  <si>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</si>
  <si>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</si>
  <si>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</si>
  <si>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</si>
  <si>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</si>
  <si>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</si>
  <si>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</si>
  <si>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</si>
  <si>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</si>
  <si>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</si>
  <si>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</si>
  <si>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</si>
  <si>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</si>
  <si>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</si>
  <si>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</si>
  <si>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</si>
  <si>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</si>
  <si>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</si>
  <si>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</si>
  <si>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</si>
  <si>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</si>
  <si>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</si>
  <si>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</si>
  <si>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</si>
  <si>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</si>
  <si>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</si>
  <si>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</si>
  <si>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</si>
  <si>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</si>
  <si>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</si>
  <si>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</si>
  <si>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</si>
  <si>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</si>
  <si>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</si>
  <si>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</si>
  <si>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</si>
  <si>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</si>
  <si>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</si>
  <si>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</si>
  <si>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</si>
  <si>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</si>
  <si>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</si>
  <si>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</si>
  <si>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</si>
  <si>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</si>
  <si>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</si>
  <si>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</si>
  <si>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</si>
  <si>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</si>
  <si>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</si>
  <si>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</si>
  <si>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</si>
  <si>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</si>
  <si>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</si>
  <si>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</si>
  <si>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</si>
  <si>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</si>
  <si>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</si>
  <si>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</si>
  <si>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</si>
  <si>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</si>
  <si>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</si>
  <si>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</si>
  <si>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</si>
  <si>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</si>
  <si>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</si>
  <si>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</si>
  <si>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</si>
  <si>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</si>
  <si>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</si>
  <si>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</si>
  <si>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</si>
  <si>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</si>
  <si>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</si>
  <si>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</si>
  <si>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</si>
  <si>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</si>
  <si>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</si>
  <si>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</si>
  <si>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</si>
  <si>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</si>
  <si>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</si>
  <si>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</si>
  <si>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</si>
  <si>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</si>
  <si>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</si>
  <si>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</si>
  <si>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</si>
  <si>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</si>
  <si>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</si>
  <si>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</si>
  <si>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</si>
  <si>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</si>
  <si>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</si>
  <si>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</si>
  <si>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</si>
  <si>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</si>
  <si>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</si>
  <si>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</si>
  <si>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</si>
  <si>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</si>
  <si>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</si>
  <si>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</si>
  <si>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</si>
  <si>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</si>
  <si>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</si>
  <si>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</si>
  <si>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</si>
  <si>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</si>
  <si>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</si>
  <si>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</si>
  <si>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</si>
  <si>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</si>
  <si>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</si>
  <si>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</si>
  <si>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</si>
  <si>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</si>
  <si>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</si>
  <si>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</si>
  <si>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</si>
  <si>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</si>
  <si>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</si>
  <si>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</si>
  <si>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</si>
  <si>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</si>
  <si>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</si>
  <si>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</si>
  <si>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</si>
  <si>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</si>
  <si>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</si>
  <si>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</si>
  <si>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</si>
  <si>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</si>
  <si>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</si>
  <si>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</si>
  <si>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</si>
  <si>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</si>
  <si>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</si>
  <si>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</si>
  <si>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</si>
  <si>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</si>
  <si>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</si>
  <si>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</si>
  <si>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</si>
  <si>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</si>
  <si>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</si>
  <si>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</si>
  <si>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</si>
  <si>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</si>
  <si>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</si>
  <si>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</si>
  <si>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</si>
  <si>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</si>
  <si>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</si>
  <si>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</si>
  <si>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</si>
  <si>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</si>
  <si>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</si>
  <si>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</si>
  <si>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</si>
  <si>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</si>
  <si>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</si>
  <si>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</si>
  <si>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</si>
  <si>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</si>
  <si>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</si>
  <si>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</si>
  <si>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</si>
  <si>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</si>
  <si>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</si>
  <si>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</si>
  <si>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</si>
  <si>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</si>
  <si>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</si>
  <si>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</si>
  <si>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</si>
  <si>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</si>
  <si>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</si>
  <si>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</si>
  <si>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</si>
  <si>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</si>
  <si>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</si>
  <si>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</si>
  <si>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</si>
  <si>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</si>
  <si>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</si>
  <si>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</si>
  <si>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</si>
  <si>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</si>
  <si>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</si>
  <si>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</si>
  <si>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</si>
  <si>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</si>
  <si>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</si>
  <si>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</si>
  <si>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</si>
  <si>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</si>
  <si>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</si>
  <si>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</si>
  <si>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</si>
  <si>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</si>
  <si>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</si>
  <si>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</si>
  <si>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</si>
  <si>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</si>
  <si>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</si>
  <si>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</si>
  <si>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</si>
  <si>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</si>
  <si>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</si>
  <si>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</si>
  <si>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</si>
  <si>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</si>
  <si>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</si>
  <si>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</si>
  <si>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</si>
  <si>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</si>
  <si>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</si>
  <si>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</si>
  <si>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</si>
  <si>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</si>
  <si>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</si>
  <si>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</si>
  <si>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</si>
  <si>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</si>
  <si>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</si>
  <si>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</si>
  <si>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</si>
  <si>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</si>
  <si>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</si>
  <si>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</si>
  <si>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</si>
  <si>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</si>
  <si>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</si>
  <si>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</si>
  <si>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</si>
  <si>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</si>
  <si>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</si>
  <si>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</si>
  <si>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</si>
  <si>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</si>
  <si>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</si>
  <si>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</si>
  <si>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</si>
  <si>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</si>
  <si>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</si>
  <si>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</si>
  <si>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</si>
  <si>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</si>
  <si>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</si>
  <si>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</si>
  <si>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</si>
  <si>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</si>
  <si>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</si>
  <si>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</si>
  <si>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</si>
  <si>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</si>
  <si>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</si>
  <si>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</si>
  <si>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</si>
  <si>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</si>
  <si>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</si>
  <si>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</si>
  <si>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</si>
  <si>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</si>
  <si>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</si>
  <si>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</si>
  <si>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</si>
  <si>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</si>
  <si>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</si>
  <si>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</si>
  <si>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</si>
  <si>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</si>
  <si>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</si>
  <si>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</si>
  <si>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</si>
  <si>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</si>
  <si>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</si>
  <si>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</si>
  <si>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</si>
  <si>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</si>
  <si>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</si>
  <si>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</si>
  <si>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</si>
  <si>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</si>
  <si>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</si>
  <si>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</si>
  <si>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</si>
  <si>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</si>
  <si>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</si>
  <si>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</si>
  <si>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</si>
  <si>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</si>
  <si>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</si>
  <si>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</si>
  <si>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</si>
  <si>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</si>
  <si>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</si>
  <si>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</si>
  <si>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</si>
  <si>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</si>
  <si>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</si>
  <si>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</si>
  <si>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</si>
  <si>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</si>
  <si>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</si>
  <si>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</si>
  <si>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</si>
  <si>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</si>
  <si>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</si>
  <si>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</si>
  <si>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</si>
  <si>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</si>
  <si>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</si>
  <si>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</si>
  <si>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</si>
  <si>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</si>
  <si>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</si>
  <si>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</si>
  <si>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</si>
  <si>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</si>
  <si>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</si>
  <si>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</si>
  <si>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</si>
  <si>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</si>
  <si>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</si>
  <si>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</si>
  <si>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</si>
  <si>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</si>
  <si>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</si>
  <si>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</si>
  <si>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</si>
  <si>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</si>
  <si>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</si>
  <si>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</si>
  <si>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</si>
  <si>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</si>
  <si>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</si>
  <si>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</si>
  <si>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</si>
  <si>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</si>
  <si>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</si>
  <si>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</si>
  <si>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</si>
  <si>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</si>
  <si>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</si>
  <si>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</si>
  <si>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</si>
  <si>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</si>
  <si>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</si>
  <si>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</si>
  <si>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</si>
  <si>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</si>
  <si>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</si>
  <si>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</si>
  <si>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</si>
  <si>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</si>
  <si>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</si>
  <si>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</si>
  <si>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</si>
  <si>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</si>
  <si>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</si>
  <si>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</si>
  <si>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</si>
  <si>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</si>
  <si>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</si>
  <si>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</si>
  <si>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</si>
  <si>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</si>
  <si>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</si>
  <si>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</si>
  <si>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</si>
  <si>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</si>
  <si>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</si>
  <si>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</si>
  <si>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</si>
  <si>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</si>
  <si>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</si>
  <si>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</si>
  <si>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</si>
  <si>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</si>
  <si>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</si>
  <si>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</si>
  <si>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</si>
  <si>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</si>
  <si>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</si>
  <si>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</si>
  <si>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</si>
  <si>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</si>
  <si>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</si>
  <si>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</si>
  <si>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</si>
  <si>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</si>
  <si>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</si>
  <si>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</si>
  <si>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</si>
  <si>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</si>
  <si>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</si>
  <si>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</si>
  <si>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</si>
  <si>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</si>
  <si>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</si>
  <si>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</si>
  <si>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</si>
  <si>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</si>
  <si>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</si>
  <si>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</si>
  <si>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</si>
  <si>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</si>
  <si>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</si>
  <si>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</si>
  <si>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</si>
  <si>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</si>
  <si>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</si>
  <si>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</si>
  <si>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</si>
  <si>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</si>
  <si>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</si>
  <si>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</si>
  <si>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</si>
  <si>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</si>
  <si>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</si>
  <si>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</si>
  <si>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</si>
  <si>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</si>
  <si>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</si>
  <si>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</si>
  <si>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</si>
  <si>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</si>
  <si>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</si>
  <si>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</si>
  <si>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</si>
  <si>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</si>
  <si>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</si>
  <si>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</si>
  <si>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</si>
  <si>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</si>
  <si>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</si>
  <si>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</si>
  <si>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</si>
  <si>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</si>
  <si>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</si>
  <si>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</si>
  <si>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</si>
  <si>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</si>
  <si>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</si>
  <si>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</si>
  <si>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</si>
  <si>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</si>
  <si>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</si>
  <si>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</si>
  <si>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</si>
  <si>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</si>
  <si>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</si>
  <si>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</si>
  <si>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</si>
  <si>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</si>
  <si>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</si>
  <si>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</si>
  <si>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</si>
  <si>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</si>
  <si>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</si>
  <si>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</si>
  <si>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</si>
  <si>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</si>
  <si>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</si>
  <si>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</si>
  <si>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</si>
  <si>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</si>
  <si>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</si>
  <si>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</si>
  <si>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</si>
  <si>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</si>
  <si>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</si>
  <si>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</si>
  <si>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</si>
  <si>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</si>
  <si>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</si>
  <si>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</si>
  <si>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</si>
  <si>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</si>
  <si>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</si>
  <si>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</si>
  <si>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</si>
  <si>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</si>
  <si>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</si>
  <si>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</si>
  <si>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</si>
  <si>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</si>
  <si>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</si>
  <si>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</si>
  <si>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</si>
  <si>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</si>
  <si>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</si>
  <si>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</si>
  <si>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</si>
  <si>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</si>
  <si>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</si>
  <si>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</si>
  <si>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</si>
  <si>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</si>
  <si>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</si>
  <si>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</si>
  <si>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</si>
  <si>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</si>
  <si>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</si>
  <si>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</si>
  <si>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</si>
  <si>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</si>
  <si>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</si>
  <si>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</si>
  <si>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</si>
  <si>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</si>
  <si>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</si>
  <si>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</si>
  <si>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</si>
  <si>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</si>
  <si>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</si>
  <si>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</si>
  <si>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</si>
  <si>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</si>
  <si>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</si>
  <si>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</si>
  <si>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</si>
  <si>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</si>
  <si>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</si>
  <si>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</si>
  <si>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</si>
  <si>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</si>
  <si>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</si>
  <si>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</si>
  <si>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</si>
  <si>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</si>
  <si>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</si>
  <si>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</si>
  <si>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</si>
  <si>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</si>
  <si>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</si>
  <si>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</si>
  <si>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</si>
  <si>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</si>
  <si>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</si>
  <si>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</si>
  <si>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</si>
  <si>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</si>
  <si>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</si>
  <si>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</si>
  <si>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</si>
  <si>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</si>
  <si>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</si>
  <si>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</si>
  <si>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</si>
  <si>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</si>
  <si>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</si>
  <si>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</si>
  <si>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</si>
  <si>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</si>
  <si>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</si>
  <si>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</si>
  <si>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</si>
  <si>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</si>
  <si>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</si>
  <si>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</si>
  <si>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</si>
  <si>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</si>
  <si>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</si>
  <si>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</si>
  <si>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</si>
  <si>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</si>
  <si>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</si>
  <si>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</si>
  <si>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</si>
  <si>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</si>
  <si>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</si>
  <si>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</si>
  <si>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</si>
  <si>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</si>
  <si>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</si>
  <si>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</si>
  <si>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</si>
  <si>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</si>
  <si>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</si>
  <si>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</si>
  <si>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</si>
  <si>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</si>
  <si>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</si>
  <si>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</si>
  <si>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</si>
  <si>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</si>
  <si>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</si>
  <si>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</si>
  <si>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</si>
  <si>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</si>
  <si>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</si>
  <si>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</si>
  <si>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</si>
  <si>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</si>
  <si>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</si>
  <si>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</si>
  <si>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</si>
  <si>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</si>
  <si>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</si>
  <si>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</si>
  <si>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</si>
  <si>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</si>
  <si>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</si>
  <si>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</si>
  <si>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</si>
  <si>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</si>
  <si>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</si>
  <si>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</si>
  <si>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</si>
  <si>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</si>
  <si>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</si>
  <si>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</si>
  <si>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</si>
  <si>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</si>
  <si>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</si>
  <si>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</si>
  <si>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</si>
  <si>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</si>
  <si>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</si>
  <si>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</si>
  <si>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</si>
  <si>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</si>
  <si>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</si>
  <si>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</si>
  <si>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</si>
  <si>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</si>
  <si>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</si>
  <si>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</si>
  <si>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</si>
  <si>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</si>
  <si>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</si>
  <si>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</si>
  <si>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</si>
  <si>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</si>
  <si>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</si>
  <si>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</si>
  <si>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</si>
  <si>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</si>
  <si>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</si>
  <si>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</si>
  <si>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</si>
  <si>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</si>
  <si>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</si>
  <si>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</si>
  <si>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</si>
  <si>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</si>
  <si>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</si>
  <si>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</si>
  <si>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</si>
  <si>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</si>
  <si>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</si>
  <si>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</si>
  <si>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</si>
  <si>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</si>
  <si>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</si>
  <si>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</si>
  <si>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</si>
  <si>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</si>
  <si>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</si>
  <si>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</si>
  <si>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</si>
  <si>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</si>
  <si>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</si>
  <si>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</si>
  <si>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</si>
  <si>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</si>
  <si>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</si>
  <si>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</si>
  <si>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</si>
  <si>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</si>
  <si>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</si>
  <si>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</si>
  <si>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</si>
  <si>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</si>
  <si>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</si>
  <si>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</si>
  <si>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</si>
  <si>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</si>
  <si>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</si>
  <si>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</si>
  <si>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</si>
  <si>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</si>
  <si>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</si>
  <si>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</si>
  <si>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</si>
  <si>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</si>
  <si>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</si>
  <si>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</si>
  <si>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</si>
  <si>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</si>
  <si>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</si>
  <si>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</si>
  <si>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</si>
  <si>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</si>
  <si>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</si>
  <si>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</si>
  <si>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</si>
  <si>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</si>
  <si>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</si>
  <si>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</si>
  <si>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</si>
  <si>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</si>
  <si>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</si>
  <si>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</si>
  <si>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</si>
  <si>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</si>
  <si>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</si>
  <si>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</si>
  <si>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</si>
  <si>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</si>
  <si>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</si>
  <si>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</si>
  <si>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</si>
  <si>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</si>
  <si>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</si>
  <si>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</si>
  <si>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</si>
  <si>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</si>
  <si>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</si>
  <si>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</si>
  <si>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</si>
  <si>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</si>
  <si>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</si>
  <si>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</si>
  <si>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</si>
  <si>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</si>
  <si>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</si>
  <si>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</si>
  <si>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</si>
  <si>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</si>
  <si>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</si>
  <si>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</si>
  <si>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</si>
  <si>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</si>
  <si>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</si>
  <si>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</si>
  <si>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</si>
  <si>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</si>
  <si>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</si>
  <si>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</si>
  <si>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</si>
  <si>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</si>
  <si>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</si>
  <si>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</si>
  <si>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</si>
  <si>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</si>
  <si>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</si>
  <si>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</si>
  <si>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</si>
  <si>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</si>
  <si>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</si>
  <si>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</si>
  <si>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</si>
  <si>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</si>
  <si>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</si>
  <si>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</si>
  <si>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</si>
  <si>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</si>
  <si>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</si>
  <si>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</si>
  <si>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</si>
  <si>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</si>
  <si>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</si>
  <si>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</si>
  <si>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</si>
  <si>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</si>
  <si>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</si>
  <si>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</si>
  <si>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</si>
  <si>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</si>
  <si>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</si>
  <si>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</si>
  <si>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</si>
  <si>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</si>
  <si>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</si>
  <si>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</si>
  <si>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</si>
  <si>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</si>
  <si>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</si>
  <si>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</si>
  <si>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</si>
  <si>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</si>
  <si>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</si>
  <si>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</si>
  <si>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</si>
  <si>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</si>
  <si>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</si>
  <si>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</si>
  <si>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</si>
  <si>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</si>
  <si>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</si>
  <si>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</si>
  <si>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</si>
  <si>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</si>
  <si>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</si>
  <si>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</si>
  <si>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</si>
  <si>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</si>
  <si>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</si>
  <si>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</si>
  <si>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</si>
  <si>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</si>
  <si>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</si>
  <si>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</si>
  <si>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</si>
  <si>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</si>
  <si>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</si>
  <si>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</si>
  <si>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</si>
  <si>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</si>
  <si>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</si>
  <si>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</si>
  <si>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</si>
  <si>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</si>
  <si>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</si>
  <si>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</si>
  <si>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</si>
  <si>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</si>
  <si>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</si>
  <si>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</si>
  <si>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</si>
  <si>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</si>
  <si>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</si>
  <si>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</si>
  <si>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</si>
  <si>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</si>
  <si>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</si>
  <si>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</si>
  <si>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</si>
  <si>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</si>
  <si>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</si>
  <si>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</si>
  <si>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</si>
  <si>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</si>
  <si>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</si>
  <si>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</si>
  <si>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</si>
  <si>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</si>
  <si>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</si>
  <si>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</si>
  <si>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</si>
  <si>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</si>
  <si>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</si>
  <si>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</si>
  <si>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</si>
  <si>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</si>
  <si>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</si>
  <si>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</si>
  <si>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</si>
  <si>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</si>
  <si>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</si>
  <si>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</si>
  <si>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</si>
  <si>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</si>
  <si>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</si>
  <si>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</si>
  <si>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</si>
  <si>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</si>
  <si>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</si>
  <si>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</si>
  <si>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</si>
  <si>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</si>
  <si>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</si>
  <si>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</si>
  <si>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</si>
  <si>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</si>
  <si>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</si>
  <si>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</si>
  <si>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</si>
  <si>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</si>
  <si>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</si>
  <si>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</si>
  <si>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</si>
  <si>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</si>
  <si>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</si>
  <si>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</si>
  <si>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</si>
  <si>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</si>
  <si>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</si>
  <si>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</si>
  <si>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</si>
  <si>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</si>
  <si>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</si>
  <si>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</si>
  <si>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</si>
  <si>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</si>
  <si>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</si>
  <si>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</si>
  <si>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</si>
  <si>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</si>
  <si>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</si>
  <si>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</si>
  <si>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</si>
  <si>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</si>
  <si>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</si>
  <si>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</si>
  <si>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</si>
  <si>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</si>
  <si>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</si>
  <si>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</si>
  <si>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</si>
  <si>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</si>
  <si>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</si>
  <si>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</si>
  <si>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</si>
  <si>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</si>
  <si>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</si>
  <si>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</si>
  <si>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</si>
  <si>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</si>
  <si>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</si>
  <si>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</si>
  <si>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</si>
  <si>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</si>
  <si>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</si>
  <si>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</si>
  <si>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</si>
  <si>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</si>
  <si>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</si>
  <si>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</si>
  <si>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</si>
  <si>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</si>
  <si>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</si>
  <si>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</si>
  <si>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</si>
  <si>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</si>
  <si>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</si>
  <si>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</si>
  <si>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</si>
  <si>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</si>
  <si>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</si>
  <si>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</si>
  <si>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</si>
  <si>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</si>
  <si>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</si>
  <si>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</si>
  <si>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</si>
  <si>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</si>
  <si>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</si>
  <si>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</si>
  <si>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</si>
  <si>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</si>
  <si>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</si>
  <si>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</si>
  <si>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</si>
  <si>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</si>
  <si>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</si>
  <si>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</si>
  <si>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</si>
  <si>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</si>
  <si>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</si>
  <si>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</si>
  <si>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</si>
  <si>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</si>
  <si>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</si>
  <si>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</si>
  <si>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</si>
  <si>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</si>
  <si>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</si>
  <si>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</si>
  <si>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</si>
  <si>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</si>
  <si>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</si>
  <si>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</si>
  <si>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</si>
  <si>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</si>
  <si>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</si>
  <si>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</si>
  <si>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</si>
  <si>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</si>
  <si>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</si>
  <si>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</si>
  <si>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</si>
  <si>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</si>
  <si>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</si>
  <si>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</si>
  <si>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</si>
  <si>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</si>
  <si>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</si>
  <si>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</si>
  <si>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</si>
  <si>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</si>
  <si>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</si>
  <si>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</si>
  <si>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</si>
  <si>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</si>
  <si>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</si>
  <si>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</si>
  <si>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</si>
  <si>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</si>
  <si>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</si>
  <si>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</si>
  <si>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</si>
  <si>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</si>
  <si>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</si>
  <si>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</si>
  <si>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</si>
  <si>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</si>
  <si>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</si>
  <si>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</si>
  <si>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</si>
  <si>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</si>
  <si>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</si>
  <si>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</si>
  <si>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</si>
  <si>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</si>
  <si>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</si>
  <si>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</si>
  <si>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</si>
  <si>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</si>
  <si>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</si>
  <si>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</si>
  <si>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</si>
  <si>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</si>
  <si>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</si>
  <si>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</si>
  <si>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</si>
  <si>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</si>
  <si>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</si>
  <si>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</si>
  <si>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</si>
  <si>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</si>
  <si>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</si>
  <si>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</si>
  <si>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</si>
  <si>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</si>
  <si>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</si>
  <si>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</si>
  <si>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</si>
  <si>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</si>
  <si>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</si>
  <si>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</si>
  <si>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</si>
  <si>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</si>
  <si>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</si>
  <si>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</si>
  <si>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</si>
  <si>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</si>
  <si>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</si>
  <si>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</si>
  <si>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</si>
  <si>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</si>
  <si>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</si>
  <si>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</si>
  <si>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</si>
  <si>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</si>
  <si>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</si>
  <si>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</si>
  <si>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</si>
  <si>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</si>
  <si>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</si>
  <si>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</si>
  <si>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</si>
  <si>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</si>
  <si>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</si>
  <si>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</si>
  <si>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</si>
  <si>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</si>
  <si>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</si>
  <si>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</si>
  <si>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</si>
  <si>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</si>
  <si>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</si>
  <si>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</si>
  <si>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</si>
  <si>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</si>
  <si>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</si>
  <si>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</si>
  <si>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</si>
  <si>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</si>
  <si>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</si>
  <si>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</si>
  <si>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</si>
  <si>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</si>
  <si>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</si>
  <si>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</si>
  <si>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</si>
  <si>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</si>
  <si>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</si>
  <si>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</si>
  <si>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</si>
  <si>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</si>
  <si>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</si>
  <si>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</si>
  <si>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</si>
  <si>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</si>
  <si>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</si>
  <si>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</si>
  <si>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</si>
  <si>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</si>
  <si>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</si>
  <si>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</si>
  <si>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</si>
  <si>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</si>
  <si>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</si>
  <si>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</si>
  <si>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</si>
  <si>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</si>
  <si>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</si>
  <si>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</si>
  <si>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</si>
  <si>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</si>
  <si>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</si>
  <si>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</si>
  <si>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</si>
  <si>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</si>
  <si>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</si>
  <si>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</si>
  <si>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</si>
  <si>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</si>
  <si>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</si>
  <si>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</si>
  <si>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</si>
  <si>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</si>
  <si>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</si>
  <si>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</si>
  <si>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</si>
  <si>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</si>
  <si>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</si>
  <si>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</si>
  <si>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</si>
  <si>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</si>
  <si>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</si>
  <si>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</si>
  <si>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</si>
  <si>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</si>
  <si>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</si>
  <si>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</si>
  <si>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</si>
  <si>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</si>
  <si>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</si>
  <si>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</si>
  <si>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</si>
  <si>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</si>
  <si>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</si>
  <si>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</si>
  <si>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</si>
  <si>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</si>
  <si>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</si>
  <si>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</si>
  <si>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</si>
  <si>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</si>
  <si>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</si>
  <si>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</si>
  <si>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</si>
  <si>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</si>
  <si>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</si>
  <si>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</si>
  <si>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</si>
  <si>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</si>
  <si>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</si>
  <si>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</si>
  <si>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</si>
  <si>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</si>
  <si>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</si>
  <si>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</si>
  <si>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</si>
  <si>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</si>
  <si>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</si>
  <si>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</si>
  <si>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</si>
  <si>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</si>
  <si>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</si>
  <si>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</si>
  <si>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</si>
  <si>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</si>
  <si>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</si>
  <si>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</si>
  <si>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</si>
  <si>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</si>
  <si>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</si>
  <si>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</si>
  <si>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</si>
  <si>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</si>
  <si>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</si>
  <si>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</si>
  <si>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</si>
  <si>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</si>
  <si>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</si>
  <si>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</si>
  <si>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</si>
  <si>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</si>
  <si>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</si>
  <si>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</si>
  <si>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</si>
  <si>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</si>
  <si>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</si>
  <si>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</si>
  <si>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</si>
  <si>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</si>
  <si>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</si>
  <si>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</si>
  <si>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</si>
  <si>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</si>
  <si>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</si>
  <si>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</si>
  <si>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</si>
  <si>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</si>
  <si>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</si>
  <si>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</si>
  <si>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</si>
  <si>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</si>
  <si>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</si>
  <si>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</si>
  <si>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</si>
  <si>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</si>
  <si>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</si>
  <si>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</si>
  <si>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</si>
  <si>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</si>
  <si>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</si>
  <si>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</si>
  <si>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</si>
  <si>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</si>
  <si>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</si>
  <si>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</si>
  <si>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</si>
  <si>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</si>
  <si>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</si>
  <si>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</si>
  <si>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</si>
  <si>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</si>
  <si>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</si>
  <si>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</si>
  <si>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</si>
  <si>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</si>
  <si>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</si>
  <si>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</si>
  <si>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</si>
  <si>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</si>
  <si>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</si>
  <si>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</si>
  <si>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</si>
  <si>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</si>
  <si>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</si>
  <si>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</si>
  <si>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</si>
  <si>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</si>
  <si>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</si>
  <si>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</si>
  <si>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</si>
  <si>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</si>
  <si>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</si>
  <si>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</si>
  <si>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</si>
  <si>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</si>
  <si>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</si>
  <si>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</si>
  <si>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</si>
  <si>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</si>
  <si>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</si>
  <si>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</si>
  <si>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</si>
  <si>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</si>
  <si>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</si>
  <si>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</si>
  <si>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</si>
  <si>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</si>
  <si>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</si>
  <si>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</si>
  <si>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</si>
  <si>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</si>
  <si>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</si>
  <si>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</si>
  <si>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</si>
  <si>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</si>
  <si>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</si>
  <si>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</si>
  <si>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</si>
  <si>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</si>
  <si>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</si>
  <si>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</si>
  <si>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</si>
  <si>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</si>
  <si>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</si>
  <si>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</si>
  <si>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</si>
  <si>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</si>
  <si>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</si>
  <si>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</si>
  <si>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</si>
  <si>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</si>
  <si>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</si>
  <si>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</si>
  <si>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</si>
  <si>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</si>
  <si>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</si>
  <si>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</si>
  <si>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</si>
  <si>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</si>
  <si>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</si>
  <si>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</si>
  <si>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</si>
  <si>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</si>
  <si>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</si>
  <si>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</si>
  <si>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</si>
  <si>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</si>
  <si>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</si>
  <si>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</si>
  <si>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</si>
  <si>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</si>
  <si>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</si>
  <si>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</si>
  <si>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</si>
  <si>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</si>
  <si>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</si>
  <si>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</si>
  <si>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</si>
  <si>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</si>
  <si>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</si>
  <si>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</si>
  <si>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</si>
  <si>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</si>
  <si>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</si>
  <si>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</si>
  <si>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</si>
  <si>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</si>
  <si>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</si>
  <si>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</si>
  <si>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</si>
  <si>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</si>
  <si>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</si>
  <si>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</si>
  <si>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</si>
  <si>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</si>
  <si>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</si>
  <si>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</si>
  <si>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</si>
  <si>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</si>
  <si>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</si>
  <si>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</si>
  <si>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</si>
  <si>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</si>
  <si>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</si>
  <si>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</si>
  <si>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</si>
  <si>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</si>
  <si>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</si>
  <si>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</si>
  <si>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</si>
  <si>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</si>
  <si>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</si>
  <si>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</si>
  <si>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</si>
  <si>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</si>
  <si>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</si>
  <si>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</si>
  <si>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</si>
  <si>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</si>
  <si>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</si>
  <si>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</si>
  <si>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</si>
  <si>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</si>
  <si>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</si>
  <si>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</si>
  <si>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</si>
  <si>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</si>
  <si>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</si>
  <si>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</si>
  <si>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</si>
  <si>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</si>
  <si>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</si>
  <si>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</si>
  <si>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</si>
  <si>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</si>
  <si>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</si>
  <si>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</si>
  <si>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</si>
  <si>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</si>
  <si>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</si>
  <si>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</si>
  <si>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</si>
  <si>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</si>
  <si>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</si>
  <si>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</si>
  <si>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</si>
  <si>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</si>
  <si>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</si>
  <si>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</si>
  <si>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</si>
  <si>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</si>
  <si>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</si>
  <si>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</si>
  <si>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</si>
  <si>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</si>
  <si>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</si>
  <si>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</si>
  <si>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</si>
  <si>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</si>
  <si>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</si>
  <si>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</si>
  <si>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</si>
  <si>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</si>
  <si>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</si>
  <si>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</si>
  <si>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</si>
  <si>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</si>
  <si>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</si>
  <si>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</si>
  <si>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</si>
  <si>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</si>
  <si>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</si>
  <si>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</si>
  <si>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</si>
  <si>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</si>
  <si>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</si>
  <si>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</si>
  <si>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</si>
  <si>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</si>
  <si>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</si>
  <si>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</si>
  <si>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</si>
  <si>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</si>
  <si>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</si>
  <si>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</si>
  <si>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</si>
  <si>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</si>
  <si>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</si>
  <si>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</si>
  <si>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</si>
  <si>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</si>
  <si>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</si>
  <si>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</si>
  <si>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</si>
  <si>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</si>
  <si>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</si>
  <si>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</si>
  <si>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</si>
  <si>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</si>
  <si>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</si>
  <si>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</si>
  <si>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</si>
  <si>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</si>
  <si>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</si>
  <si>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</si>
  <si>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</si>
  <si>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</si>
  <si>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</si>
  <si>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</si>
  <si>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</si>
  <si>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</si>
  <si>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</si>
  <si>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</si>
  <si>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</si>
  <si>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</si>
  <si>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</si>
  <si>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</si>
  <si>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</si>
  <si>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</si>
  <si>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</si>
  <si>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</si>
  <si>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</si>
  <si>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</si>
  <si>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</si>
  <si>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</si>
  <si>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</si>
  <si>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</si>
  <si>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</si>
  <si>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</si>
  <si>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</si>
  <si>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</si>
  <si>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</si>
  <si>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</si>
  <si>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</si>
  <si>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</si>
  <si>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</si>
  <si>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</si>
  <si>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</si>
  <si>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</si>
  <si>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</si>
  <si>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</si>
  <si>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</si>
  <si>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</si>
  <si>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</si>
  <si>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</si>
  <si>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</si>
  <si>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</si>
  <si>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</si>
  <si>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</si>
  <si>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</si>
  <si>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</si>
  <si>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</si>
  <si>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</si>
  <si>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</si>
  <si>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</si>
  <si>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</si>
  <si>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</si>
  <si>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</si>
  <si>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</si>
  <si>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</si>
  <si>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</si>
  <si>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</si>
  <si>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</si>
  <si>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</si>
  <si>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</si>
  <si>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</si>
  <si>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</si>
  <si>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</si>
  <si>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</si>
  <si>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</si>
  <si>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</si>
  <si>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</si>
  <si>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</si>
  <si>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</si>
  <si>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</si>
  <si>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</si>
  <si>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</si>
  <si>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</si>
  <si>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</si>
  <si>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</si>
  <si>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</si>
  <si>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</si>
  <si>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</si>
  <si>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</si>
  <si>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</si>
  <si>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</si>
  <si>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</si>
  <si>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</si>
  <si>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</si>
  <si>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</si>
  <si>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</si>
  <si>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</si>
  <si>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</si>
  <si>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</si>
  <si>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</si>
  <si>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</si>
  <si>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</si>
  <si>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</si>
  <si>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</si>
  <si>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</si>
  <si>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</si>
  <si>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</si>
  <si>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</si>
  <si>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</si>
  <si>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</si>
  <si>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</si>
  <si>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</si>
  <si>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</si>
  <si>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</si>
  <si>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</si>
  <si>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</si>
  <si>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</si>
  <si>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</si>
  <si>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</si>
  <si>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</si>
  <si>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</si>
  <si>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</si>
  <si>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</si>
  <si>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</si>
  <si>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</si>
  <si>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</si>
  <si>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</si>
  <si>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</si>
  <si>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</si>
  <si>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</si>
  <si>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</si>
  <si>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</si>
  <si>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</si>
  <si>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</si>
  <si>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</si>
  <si>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</si>
  <si>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</si>
  <si>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</si>
  <si>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</si>
  <si>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</si>
  <si>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</si>
  <si>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</si>
  <si>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</si>
  <si>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</si>
  <si>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</si>
  <si>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</si>
  <si>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</si>
  <si>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</si>
  <si>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</si>
  <si>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</si>
  <si>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</si>
  <si>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</si>
  <si>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</si>
  <si>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</si>
  <si>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</si>
  <si>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</si>
  <si>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</si>
  <si>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</si>
  <si>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</si>
  <si>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</si>
  <si>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</si>
  <si>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</si>
  <si>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</si>
  <si>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</si>
  <si>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</si>
  <si>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</si>
  <si>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</si>
  <si>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</si>
  <si>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</si>
  <si>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</si>
  <si>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</si>
  <si>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</si>
  <si>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</si>
  <si>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</si>
  <si>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</si>
  <si>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</si>
  <si>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</si>
  <si>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</si>
  <si>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</si>
  <si>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</si>
  <si>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</si>
  <si>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</si>
  <si>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</si>
  <si>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</si>
  <si>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</si>
  <si>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</si>
  <si>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</si>
  <si>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</si>
  <si>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</si>
  <si>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</si>
  <si>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</si>
  <si>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</si>
  <si>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</si>
  <si>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</si>
  <si>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</si>
  <si>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</si>
  <si>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</si>
  <si>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</si>
  <si>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</si>
  <si>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</si>
  <si>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</si>
  <si>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</si>
  <si>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</si>
  <si>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</si>
  <si>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</si>
  <si>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</si>
  <si>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</si>
  <si>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</si>
  <si>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</si>
  <si>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</si>
  <si>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</si>
  <si>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</si>
  <si>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</si>
  <si>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</si>
  <si>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</si>
  <si>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</si>
  <si>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</si>
  <si>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</si>
  <si>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</si>
  <si>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</si>
  <si>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</si>
  <si>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</si>
  <si>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</si>
  <si>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</si>
  <si>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</si>
  <si>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</si>
  <si>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</si>
  <si>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</si>
  <si>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</si>
  <si>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</si>
  <si>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</si>
  <si>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</si>
  <si>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</si>
  <si>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</si>
  <si>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</si>
  <si>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</si>
  <si>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</si>
  <si>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</si>
  <si>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</si>
  <si>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</si>
  <si>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</si>
  <si>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</si>
  <si>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</si>
  <si>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</si>
  <si>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</si>
  <si>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</si>
  <si>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</si>
  <si>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</si>
  <si>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</si>
  <si>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</si>
  <si>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</si>
  <si>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</si>
  <si>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</si>
  <si>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</si>
  <si>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</si>
  <si>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</si>
  <si>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</si>
  <si>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</si>
  <si>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</si>
  <si>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</si>
  <si>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</si>
  <si>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</si>
  <si>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</si>
  <si>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</si>
  <si>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</si>
  <si>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</si>
  <si>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</si>
  <si>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</si>
  <si>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</si>
  <si>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</si>
  <si>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</si>
  <si>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</si>
  <si>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</si>
  <si>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</si>
  <si>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</si>
  <si>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</si>
  <si>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</si>
  <si>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</si>
  <si>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</si>
  <si>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</si>
  <si>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</si>
  <si>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</si>
  <si>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</si>
  <si>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</si>
  <si>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</si>
  <si>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</si>
  <si>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</si>
  <si>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</si>
  <si>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</si>
  <si>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</si>
  <si>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</si>
  <si>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</si>
  <si>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</si>
  <si>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</si>
  <si>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</si>
  <si>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</si>
  <si>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</si>
  <si>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</si>
  <si>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</si>
  <si>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</si>
  <si>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</si>
  <si>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</si>
  <si>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</si>
  <si>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</si>
  <si>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</si>
  <si>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</si>
  <si>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</si>
  <si>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</si>
  <si>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</si>
  <si>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</si>
  <si>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</si>
  <si>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</si>
  <si>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</si>
  <si>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</si>
  <si>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</si>
  <si>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</si>
  <si>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</si>
  <si>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</si>
  <si>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</si>
  <si>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</si>
  <si>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</si>
  <si>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</si>
  <si>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</si>
  <si>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</si>
  <si>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</si>
  <si>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</si>
  <si>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</si>
  <si>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</si>
  <si>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</si>
  <si>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</si>
  <si>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</si>
  <si>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</si>
  <si>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</si>
  <si>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</si>
  <si>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</si>
  <si>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</si>
  <si>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</si>
  <si>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</si>
  <si>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</si>
  <si>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</si>
  <si>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</si>
  <si>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</si>
  <si>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</si>
  <si>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</si>
  <si>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</si>
  <si>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</si>
  <si>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</si>
  <si>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</si>
  <si>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</si>
  <si>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</si>
  <si>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</si>
  <si>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</si>
  <si>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</si>
  <si>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</si>
  <si>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</si>
  <si>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</si>
  <si>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</si>
  <si>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</si>
  <si>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</si>
  <si>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</si>
  <si>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</si>
  <si>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</si>
  <si>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</si>
  <si>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</si>
  <si>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</si>
  <si>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</si>
  <si>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</si>
  <si>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</si>
  <si>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</si>
  <si>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</si>
  <si>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</si>
  <si>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</si>
  <si>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</si>
  <si>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</si>
  <si>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</si>
  <si>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</si>
  <si>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</si>
  <si>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</si>
  <si>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</si>
  <si>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</si>
  <si>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</si>
  <si>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</si>
  <si>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</si>
  <si>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</si>
  <si>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</si>
  <si>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</si>
  <si>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</si>
  <si>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</si>
  <si>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</si>
  <si>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</si>
  <si>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</si>
  <si>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</si>
  <si>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</si>
  <si>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</si>
  <si>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</si>
  <si>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</si>
  <si>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</si>
  <si>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</si>
  <si>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</si>
  <si>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</si>
  <si>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</si>
  <si>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</si>
  <si>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</si>
  <si>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</si>
  <si>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</si>
  <si>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</si>
  <si>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</si>
  <si>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</si>
  <si>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</si>
  <si>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</si>
  <si>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</si>
  <si>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</si>
  <si>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</si>
  <si>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</si>
  <si>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</si>
  <si>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</si>
  <si>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</si>
  <si>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</si>
  <si>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</si>
  <si>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</si>
  <si>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</si>
  <si>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</si>
  <si>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</si>
  <si>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</si>
  <si>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</si>
  <si>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</si>
  <si>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</si>
  <si>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</si>
  <si>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</si>
  <si>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</si>
  <si>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</si>
  <si>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</si>
  <si>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</si>
  <si>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</si>
  <si>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</si>
  <si>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</si>
  <si>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</si>
  <si>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</si>
  <si>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</si>
  <si>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</si>
  <si>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</si>
  <si>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</si>
  <si>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</si>
  <si>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</si>
  <si>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</si>
  <si>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</si>
  <si>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</si>
  <si>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</si>
  <si>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</si>
  <si>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</si>
  <si>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</si>
  <si>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</si>
  <si>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</si>
  <si>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</si>
  <si>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</si>
  <si>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</si>
  <si>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</si>
  <si>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</si>
  <si>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</si>
  <si>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</si>
  <si>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</si>
  <si>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</si>
  <si>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</si>
  <si>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</si>
  <si>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</si>
  <si>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</si>
  <si>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</si>
  <si>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</si>
  <si>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</si>
  <si>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</si>
  <si>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</si>
  <si>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</si>
  <si>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</si>
  <si>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</si>
  <si>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</si>
  <si>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</si>
  <si>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</si>
  <si>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</si>
  <si>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</si>
  <si>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</si>
  <si>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</si>
  <si>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</si>
  <si>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</si>
  <si>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</si>
  <si>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</si>
  <si>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</si>
  <si>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</si>
  <si>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</si>
  <si>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</si>
  <si>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</si>
  <si>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</si>
  <si>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</si>
  <si>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</si>
  <si>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</si>
  <si>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</si>
  <si>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</si>
  <si>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</si>
  <si>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</si>
  <si>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</si>
  <si>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</si>
  <si>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</si>
  <si>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</si>
  <si>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</si>
  <si>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</si>
  <si>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</si>
  <si>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</si>
  <si>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</si>
  <si>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</si>
  <si>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</si>
  <si>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</si>
  <si>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</si>
  <si>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</si>
  <si>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</si>
  <si>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</si>
  <si>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</si>
  <si>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</si>
  <si>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</si>
  <si>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</si>
  <si>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</si>
  <si>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</si>
  <si>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</si>
  <si>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</si>
  <si>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</si>
  <si>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</si>
  <si>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</si>
  <si>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</si>
  <si>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</si>
  <si>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</si>
  <si>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</si>
  <si>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</si>
  <si>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</si>
  <si>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</si>
  <si>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</si>
  <si>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</si>
  <si>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</si>
  <si>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</si>
  <si>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</si>
  <si>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</si>
  <si>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</si>
  <si>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</si>
  <si>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</si>
  <si>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</si>
  <si>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</si>
  <si>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</si>
  <si>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</si>
  <si>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</si>
  <si>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</si>
  <si>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</si>
  <si>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</si>
  <si>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</si>
  <si>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</si>
  <si>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</si>
  <si>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</si>
  <si>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</si>
  <si>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</si>
  <si>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</si>
  <si>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</si>
  <si>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</si>
  <si>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</si>
  <si>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</si>
  <si>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</si>
  <si>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</si>
  <si>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</si>
  <si>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</si>
  <si>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</si>
  <si>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</si>
  <si>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</si>
  <si>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</si>
  <si>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</si>
  <si>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</si>
  <si>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</si>
  <si>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</si>
  <si>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</si>
  <si>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</si>
  <si>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</si>
  <si>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</si>
  <si>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</si>
  <si>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</si>
  <si>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</si>
  <si>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</si>
  <si>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</si>
  <si>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</si>
  <si>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</si>
  <si>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</si>
  <si>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</si>
  <si>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</si>
  <si>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</si>
  <si>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</si>
  <si>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</si>
  <si>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</si>
  <si>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</si>
  <si>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</si>
  <si>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</si>
  <si>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</si>
  <si>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</si>
  <si>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</si>
  <si>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</si>
  <si>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</si>
  <si>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</si>
  <si>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</si>
  <si>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</si>
  <si>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</si>
  <si>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</si>
  <si>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</si>
  <si>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</si>
  <si>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</si>
  <si>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</si>
  <si>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</si>
  <si>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</si>
  <si>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</si>
  <si>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</si>
  <si>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</si>
  <si>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</si>
  <si>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</si>
  <si>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</si>
  <si>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</si>
  <si>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</si>
  <si>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</si>
  <si>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</si>
  <si>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</si>
  <si>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</si>
  <si>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</si>
  <si>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</si>
  <si>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</si>
  <si>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</si>
  <si>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</si>
  <si>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</si>
  <si>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</si>
  <si>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</si>
  <si>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</si>
  <si>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</si>
  <si>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</si>
  <si>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</si>
  <si>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</si>
  <si>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</si>
  <si>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</si>
  <si>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</si>
  <si>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</si>
  <si>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</si>
  <si>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</si>
  <si>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</si>
  <si>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</si>
  <si>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</si>
  <si>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</si>
  <si>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</si>
  <si>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</si>
  <si>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</si>
  <si>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</si>
  <si>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</si>
  <si>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</si>
  <si>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</si>
  <si>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</si>
  <si>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</si>
  <si>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</si>
  <si>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</si>
  <si>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</si>
  <si>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</si>
  <si>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</si>
  <si>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</si>
  <si>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</si>
  <si>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</si>
  <si>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</si>
  <si>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</si>
  <si>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</si>
  <si>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</si>
  <si>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</si>
  <si>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</si>
  <si>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</si>
  <si>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</si>
  <si>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</si>
  <si>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</si>
  <si>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</si>
  <si>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</si>
  <si>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</si>
  <si>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</si>
  <si>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</si>
  <si>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</si>
  <si>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</si>
  <si>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</si>
  <si>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</si>
  <si>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</si>
  <si>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</si>
  <si>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</si>
  <si>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</si>
  <si>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</si>
  <si>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</si>
  <si>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</si>
  <si>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</si>
  <si>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</si>
  <si>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</si>
  <si>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</si>
  <si>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</si>
  <si>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</si>
  <si>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</si>
  <si>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</si>
  <si>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</si>
  <si>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</si>
  <si>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</si>
  <si>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</si>
  <si>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</si>
  <si>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</si>
  <si>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</si>
  <si>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</si>
  <si>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</si>
  <si>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</si>
  <si>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</si>
  <si>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</si>
  <si>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</si>
  <si>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</si>
  <si>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</si>
  <si>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</si>
  <si>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</si>
  <si>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</si>
  <si>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</si>
  <si>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</si>
  <si>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</si>
  <si>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</si>
  <si>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</si>
  <si>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</si>
  <si>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</si>
  <si>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</si>
  <si>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</si>
  <si>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</si>
  <si>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</si>
  <si>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</si>
  <si>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</si>
  <si>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</si>
  <si>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</si>
  <si>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</si>
  <si>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</si>
  <si>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</si>
  <si>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</si>
  <si>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</si>
  <si>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</si>
  <si>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</si>
  <si>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</si>
  <si>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</si>
  <si>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</si>
  <si>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</si>
  <si>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</si>
  <si>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</si>
  <si>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</si>
  <si>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</si>
  <si>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</si>
  <si>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</si>
  <si>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</si>
  <si>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</si>
  <si>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</si>
  <si>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</si>
  <si>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</si>
  <si>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</si>
  <si>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</si>
  <si>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</si>
  <si>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</si>
  <si>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</si>
  <si>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</si>
  <si>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</si>
  <si>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</si>
  <si>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</si>
  <si>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</si>
  <si>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</si>
  <si>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</si>
  <si>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</si>
  <si>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</si>
  <si>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</si>
  <si>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</si>
  <si>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</si>
  <si>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</si>
  <si>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</si>
  <si>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</si>
  <si>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</si>
  <si>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</si>
  <si>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</si>
  <si>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</si>
  <si>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</si>
  <si>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</si>
  <si>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</si>
  <si>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</si>
  <si>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</si>
  <si>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</si>
  <si>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</si>
  <si>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</si>
  <si>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</si>
  <si>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</si>
  <si>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</si>
  <si>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</si>
  <si>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</si>
  <si>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</si>
  <si>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</si>
  <si>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</si>
  <si>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</si>
  <si>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</si>
  <si>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</si>
  <si>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</si>
  <si>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</si>
  <si>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</si>
  <si>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</si>
  <si>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</si>
  <si>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</si>
  <si>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</si>
  <si>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</si>
  <si>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</si>
  <si>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</si>
  <si>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</si>
  <si>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</si>
  <si>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</si>
  <si>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</si>
  <si>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</si>
  <si>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</si>
  <si>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</si>
  <si>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</si>
  <si>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</si>
  <si>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</si>
  <si>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</si>
  <si>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</si>
  <si>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</si>
  <si>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</si>
  <si>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</si>
  <si>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</si>
  <si>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</si>
  <si>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</si>
  <si>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</si>
  <si>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</si>
  <si>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</si>
  <si>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</si>
  <si>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</si>
  <si>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</si>
  <si>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</si>
  <si>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</si>
  <si>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</si>
  <si>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</si>
  <si>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</si>
  <si>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</si>
  <si>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</si>
  <si>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</si>
  <si>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</si>
  <si>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</si>
  <si>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</si>
  <si>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</si>
  <si>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</si>
  <si>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</si>
  <si>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</si>
  <si>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</si>
  <si>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</si>
  <si>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</si>
  <si>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</si>
  <si>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</si>
  <si>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</si>
  <si>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</si>
  <si>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</si>
  <si>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</si>
  <si>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</si>
  <si>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</si>
  <si>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</si>
  <si>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</si>
  <si>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</si>
  <si>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</si>
  <si>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</si>
  <si>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</si>
  <si>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</si>
  <si>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</si>
  <si>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</si>
  <si>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</si>
  <si>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</si>
  <si>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</si>
  <si>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</si>
  <si>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</si>
  <si>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</si>
  <si>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</si>
  <si>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</si>
  <si>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</si>
  <si>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</si>
  <si>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</si>
  <si>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</si>
  <si>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</si>
  <si>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</si>
  <si>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</si>
  <si>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</si>
  <si>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</si>
  <si>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</si>
  <si>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</si>
  <si>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</si>
  <si>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</si>
  <si>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</si>
  <si>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</si>
  <si>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</si>
  <si>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</si>
  <si>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</si>
  <si>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</si>
  <si>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</si>
  <si>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</si>
  <si>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</si>
  <si>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</si>
  <si>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</si>
  <si>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</si>
  <si>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</si>
  <si>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</si>
  <si>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</si>
  <si>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</si>
  <si>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</si>
  <si>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</si>
  <si>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</si>
  <si>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</si>
  <si>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</si>
  <si>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</si>
  <si>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</si>
  <si>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</si>
  <si>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</si>
  <si>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</si>
  <si>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</si>
  <si>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</si>
  <si>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</si>
  <si>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</si>
  <si>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</si>
  <si>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</si>
  <si>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</si>
  <si>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</si>
  <si>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</si>
  <si>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</si>
  <si>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</si>
  <si>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</si>
  <si>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</si>
  <si>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</si>
  <si>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</si>
  <si>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</si>
  <si>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</si>
  <si>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</si>
  <si>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</si>
  <si>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</si>
  <si>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</si>
  <si>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</si>
  <si>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</si>
  <si>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</si>
  <si>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</si>
  <si>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</si>
  <si>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</si>
  <si>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</si>
  <si>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</si>
  <si>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</si>
  <si>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</si>
  <si>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</si>
  <si>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</si>
  <si>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</si>
  <si>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</si>
  <si>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</si>
  <si>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</si>
  <si>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</si>
  <si>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</si>
  <si>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</si>
  <si>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</si>
  <si>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</si>
  <si>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</si>
  <si>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</si>
  <si>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</si>
  <si>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</si>
  <si>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</si>
  <si>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</si>
  <si>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</si>
  <si>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</si>
  <si>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</si>
  <si>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</si>
  <si>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</si>
  <si>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</si>
  <si>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</si>
  <si>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</si>
  <si>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</si>
  <si>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</si>
  <si>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</si>
  <si>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</si>
  <si>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</si>
  <si>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</si>
  <si>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</si>
  <si>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</si>
  <si>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</si>
  <si>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</si>
  <si>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</si>
  <si>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</si>
  <si>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</si>
  <si>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</si>
  <si>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</si>
  <si>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</si>
  <si>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</si>
  <si>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</si>
  <si>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</si>
  <si>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</si>
  <si>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</si>
  <si>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</si>
  <si>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</si>
  <si>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</si>
  <si>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</si>
  <si>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</si>
  <si>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</si>
  <si>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</si>
  <si>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</si>
  <si>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</si>
  <si>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</si>
  <si>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</si>
  <si>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</si>
  <si>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</si>
  <si>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</si>
  <si>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</si>
  <si>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</si>
  <si>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</si>
  <si>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</si>
  <si>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</si>
  <si>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</si>
  <si>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</si>
  <si>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</si>
  <si>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</si>
  <si>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</si>
  <si>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</si>
  <si>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</si>
  <si>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</si>
  <si>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</si>
  <si>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</si>
  <si>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</si>
  <si>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</si>
  <si>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</si>
  <si>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</si>
  <si>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</si>
  <si>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</si>
  <si>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</si>
  <si>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</si>
  <si>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</si>
  <si>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</si>
  <si>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</si>
  <si>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</si>
  <si>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</si>
  <si>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</si>
  <si>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</si>
  <si>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</si>
  <si>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</si>
  <si>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</si>
  <si>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</si>
  <si>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</si>
  <si>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</si>
  <si>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</si>
  <si>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</si>
  <si>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</si>
  <si>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</si>
  <si>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</si>
  <si>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</si>
  <si>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</si>
  <si>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</si>
  <si>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</si>
  <si>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</si>
  <si>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</si>
  <si>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</si>
  <si>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</si>
  <si>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</si>
  <si>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</si>
  <si>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</si>
  <si>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</si>
  <si>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</si>
  <si>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</si>
  <si>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</si>
  <si>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</si>
  <si>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</si>
  <si>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</si>
  <si>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</si>
  <si>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</si>
  <si>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</si>
  <si>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</si>
  <si>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</si>
  <si>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</si>
  <si>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</si>
  <si>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</si>
  <si>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</si>
  <si>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</si>
  <si>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</si>
  <si>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</si>
  <si>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</si>
  <si>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</si>
  <si>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</si>
  <si>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</si>
  <si>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</si>
  <si>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</si>
  <si>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</si>
  <si>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</si>
  <si>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</si>
  <si>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</si>
  <si>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</si>
  <si>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</si>
  <si>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</si>
  <si>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</si>
  <si>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</si>
  <si>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</si>
  <si>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</si>
  <si>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</si>
  <si>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</si>
  <si>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</si>
  <si>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</si>
  <si>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</si>
  <si>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</si>
  <si>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</si>
  <si>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</si>
  <si>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</si>
  <si>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</si>
  <si>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</si>
  <si>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</si>
  <si>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</si>
  <si>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</si>
  <si>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</si>
  <si>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</si>
  <si>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</si>
  <si>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</si>
  <si>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</si>
  <si>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</si>
  <si>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</si>
  <si>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</si>
  <si>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</si>
  <si>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</si>
  <si>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</si>
  <si>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</si>
  <si>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</si>
  <si>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</si>
  <si>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</si>
  <si>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</si>
  <si>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</si>
  <si>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</si>
  <si>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</si>
  <si>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</si>
  <si>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</si>
  <si>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</si>
  <si>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</si>
  <si>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</si>
  <si>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</si>
  <si>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</si>
  <si>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</si>
  <si>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</si>
  <si>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</si>
  <si>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</si>
  <si>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</si>
  <si>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</si>
  <si>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</si>
  <si>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</si>
  <si>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</si>
  <si>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</si>
  <si>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</si>
  <si>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</si>
  <si>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</si>
  <si>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</si>
  <si>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</si>
  <si>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</si>
  <si>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</si>
  <si>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</si>
  <si>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</si>
  <si>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</si>
  <si>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</si>
  <si>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</si>
  <si>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</si>
  <si>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</si>
  <si>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</si>
  <si>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</si>
  <si>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</si>
  <si>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</si>
  <si>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</si>
  <si>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</si>
  <si>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</si>
  <si>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</si>
  <si>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</si>
  <si>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</si>
  <si>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</si>
  <si>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</si>
  <si>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</si>
  <si>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</si>
  <si>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</si>
  <si>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</si>
  <si>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</si>
  <si>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</si>
  <si>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</si>
  <si>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</si>
  <si>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</si>
  <si>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</si>
  <si>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</si>
  <si>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</si>
  <si>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</si>
  <si>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</si>
  <si>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</si>
  <si>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</si>
  <si>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</si>
  <si>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</si>
  <si>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</si>
  <si>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</si>
  <si>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</si>
  <si>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</si>
  <si>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</si>
  <si>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</si>
  <si>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</si>
  <si>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</si>
  <si>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</si>
  <si>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</si>
  <si>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</si>
  <si>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</si>
  <si>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</si>
  <si>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</si>
  <si>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</si>
  <si>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</si>
  <si>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</si>
  <si>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</si>
  <si>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</si>
  <si>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</si>
  <si>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</si>
  <si>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</si>
  <si>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</si>
  <si>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</si>
  <si>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</si>
  <si>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</si>
  <si>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</si>
  <si>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</si>
  <si>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</si>
  <si>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</si>
  <si>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</si>
  <si>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</si>
  <si>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</si>
  <si>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</si>
  <si>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</si>
  <si>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</si>
  <si>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</si>
  <si>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</si>
  <si>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</si>
  <si>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</si>
  <si>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</si>
  <si>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</si>
  <si>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</si>
  <si>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</si>
  <si>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</si>
  <si>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</si>
  <si>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</si>
  <si>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</si>
  <si>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</si>
  <si>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</si>
  <si>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</si>
  <si>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</si>
  <si>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</si>
  <si>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</si>
  <si>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</si>
  <si>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</si>
  <si>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</si>
  <si>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</si>
  <si>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</si>
  <si>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</si>
  <si>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</si>
  <si>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</si>
  <si>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</si>
  <si>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</si>
  <si>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</si>
  <si>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</si>
  <si>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</si>
  <si>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</si>
  <si>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</si>
  <si>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</si>
  <si>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</si>
  <si>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</si>
  <si>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</si>
  <si>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</si>
  <si>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</si>
  <si>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</si>
  <si>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</si>
  <si>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</si>
  <si>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</si>
  <si>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</si>
  <si>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</si>
  <si>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</si>
  <si>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</si>
  <si>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</si>
  <si>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</si>
  <si>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</si>
  <si>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</si>
  <si>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</si>
  <si>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</si>
  <si>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</si>
  <si>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</si>
  <si>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</si>
  <si>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</si>
  <si>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</si>
  <si>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</si>
  <si>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</si>
  <si>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</si>
  <si>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</si>
  <si>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</si>
  <si>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</si>
  <si>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</si>
  <si>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</si>
  <si>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</si>
  <si>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</si>
  <si>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</si>
  <si>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</si>
  <si>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</si>
  <si>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</si>
  <si>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</si>
  <si>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</si>
  <si>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</si>
  <si>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</si>
  <si>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</si>
  <si>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</si>
  <si>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</si>
  <si>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</si>
  <si>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</si>
  <si>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</si>
  <si>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</si>
  <si>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</si>
  <si>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</si>
  <si>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</si>
  <si>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</si>
  <si>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</si>
  <si>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</si>
  <si>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</si>
  <si>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</si>
  <si>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</si>
  <si>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</si>
  <si>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</si>
  <si>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</si>
  <si>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</si>
  <si>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</si>
  <si>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</si>
  <si>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</si>
  <si>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</si>
  <si>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</si>
  <si>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</si>
  <si>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</si>
  <si>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</si>
  <si>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</si>
  <si>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</si>
  <si>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</si>
  <si>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</si>
  <si>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</si>
  <si>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</si>
  <si>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</si>
  <si>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</si>
  <si>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</si>
  <si>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</si>
  <si>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</si>
  <si>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</si>
  <si>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</si>
  <si>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</si>
  <si>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</si>
  <si>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</si>
  <si>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</si>
  <si>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</si>
  <si>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</si>
  <si>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</si>
  <si>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</si>
  <si>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</si>
  <si>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</si>
  <si>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</si>
  <si>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</si>
  <si>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</si>
  <si>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</si>
  <si>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</si>
  <si>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</si>
  <si>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</si>
  <si>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</si>
  <si>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</si>
  <si>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</si>
  <si>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</si>
  <si>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</si>
  <si>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</si>
  <si>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</si>
  <si>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</si>
  <si>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</si>
  <si>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</si>
  <si>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</si>
  <si>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</si>
  <si>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</si>
  <si>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</si>
  <si>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</si>
  <si>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</si>
  <si>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</si>
  <si>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</si>
  <si>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</si>
  <si>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</si>
  <si>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</si>
  <si>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</si>
  <si>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</si>
  <si>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</si>
  <si>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</si>
  <si>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</si>
  <si>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</si>
  <si>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</si>
  <si>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</si>
  <si>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</si>
  <si>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</si>
  <si>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</si>
  <si>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</si>
  <si>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</si>
  <si>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</si>
  <si>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</si>
  <si>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</si>
  <si>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</si>
  <si>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</si>
  <si>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</si>
  <si>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</si>
  <si>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</si>
  <si>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</si>
  <si>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</si>
  <si>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</si>
  <si>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</si>
  <si>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</si>
  <si>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</si>
  <si>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</si>
  <si>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</si>
  <si>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</si>
  <si>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</si>
  <si>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</si>
  <si>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</si>
  <si>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</si>
  <si>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</si>
  <si>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</si>
  <si>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</si>
  <si>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</si>
  <si>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</si>
  <si>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</si>
  <si>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</si>
  <si>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</si>
  <si>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</si>
  <si>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</si>
  <si>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</si>
  <si>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</si>
  <si>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</si>
  <si>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</si>
  <si>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</si>
  <si>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</si>
  <si>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</si>
  <si>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</si>
  <si>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</si>
  <si>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</si>
  <si>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</si>
  <si>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</si>
  <si>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</si>
  <si>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</si>
  <si>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</si>
  <si>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</si>
  <si>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</si>
  <si>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</si>
  <si>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</si>
  <si>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</si>
  <si>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</si>
  <si>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</si>
  <si>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</si>
  <si>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</si>
  <si>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</si>
  <si>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</si>
  <si>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</si>
  <si>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</si>
  <si>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</si>
  <si>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</si>
  <si>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</si>
  <si>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</si>
  <si>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</si>
  <si>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</si>
  <si>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</si>
  <si>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</si>
  <si>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</si>
  <si>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</si>
  <si>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</si>
  <si>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</si>
  <si>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</si>
  <si>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</si>
  <si>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</si>
  <si>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</si>
  <si>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</si>
  <si>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</si>
  <si>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</si>
  <si>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</si>
  <si>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</si>
  <si>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</si>
  <si>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</si>
  <si>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</si>
  <si>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</si>
  <si>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</si>
  <si>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</si>
  <si>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</si>
  <si>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</si>
  <si>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</si>
  <si>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</si>
  <si>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</si>
  <si>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</si>
  <si>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</si>
  <si>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</si>
  <si>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</si>
  <si>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</si>
  <si>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</si>
  <si>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</si>
  <si>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</si>
  <si>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</si>
  <si>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</si>
  <si>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</si>
  <si>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</si>
  <si>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</si>
  <si>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</si>
  <si>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</si>
  <si>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</si>
  <si>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</si>
  <si>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</si>
  <si>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</si>
  <si>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</si>
  <si>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</si>
  <si>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</si>
  <si>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</si>
  <si>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</si>
  <si>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</si>
  <si>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</si>
  <si>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</si>
  <si>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</si>
  <si>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</si>
  <si>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</si>
  <si>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</si>
  <si>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</si>
  <si>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</si>
  <si>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</si>
  <si>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</si>
  <si>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</si>
  <si>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</si>
  <si>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</si>
  <si>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</si>
  <si>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</si>
  <si>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</si>
  <si>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</si>
  <si>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</si>
  <si>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</si>
  <si>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</si>
  <si>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</si>
  <si>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</si>
  <si>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</si>
  <si>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</si>
  <si>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</si>
  <si>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</si>
  <si>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</si>
  <si>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</si>
  <si>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</si>
  <si>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</si>
  <si>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</si>
  <si>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</si>
  <si>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</si>
  <si>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</si>
  <si>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</si>
  <si>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</si>
  <si>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</si>
  <si>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</si>
  <si>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</si>
  <si>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</si>
  <si>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</si>
  <si>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</si>
  <si>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</si>
  <si>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</si>
  <si>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</si>
  <si>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</si>
  <si>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</si>
  <si>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</si>
  <si>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</si>
  <si>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</si>
  <si>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</si>
  <si>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</si>
  <si>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</si>
  <si>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</si>
  <si>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</si>
  <si>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</si>
  <si>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</si>
  <si>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</si>
  <si>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</si>
  <si>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</si>
  <si>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</si>
  <si>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</si>
  <si>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</si>
  <si>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</si>
  <si>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</si>
  <si>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</si>
  <si>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</si>
  <si>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</si>
  <si>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</si>
  <si>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</si>
  <si>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</si>
  <si>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</si>
  <si>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</si>
  <si>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</si>
  <si>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</si>
  <si>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</si>
  <si>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</si>
  <si>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</si>
  <si>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</si>
  <si>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</si>
  <si>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</si>
  <si>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</si>
  <si>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</si>
  <si>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</si>
  <si>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</si>
  <si>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</si>
  <si>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</si>
  <si>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</si>
  <si>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</si>
  <si>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</si>
  <si>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</si>
  <si>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</si>
  <si>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</si>
  <si>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</si>
  <si>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</si>
  <si>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</si>
  <si>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</si>
  <si>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</si>
  <si>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</si>
  <si>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</si>
  <si>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</si>
  <si>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</si>
  <si>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</si>
  <si>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</si>
  <si>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</si>
  <si>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</si>
  <si>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</si>
  <si>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</si>
  <si>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</si>
  <si>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</si>
  <si>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</si>
  <si>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</si>
  <si>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</si>
  <si>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</si>
  <si>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</si>
  <si>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</si>
  <si>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</si>
  <si>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</si>
  <si>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</si>
  <si>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</si>
  <si>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</si>
  <si>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</si>
  <si>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</si>
  <si>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</si>
  <si>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</si>
  <si>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</si>
  <si>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</si>
  <si>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</si>
  <si>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</si>
  <si>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</si>
  <si>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</si>
  <si>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</si>
  <si>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</si>
  <si>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</si>
  <si>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</si>
  <si>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</si>
  <si>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</si>
  <si>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</si>
  <si>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</si>
  <si>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</si>
  <si>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</si>
  <si>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</si>
  <si>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</si>
  <si>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</si>
  <si>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</si>
  <si>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</si>
  <si>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</si>
  <si>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</si>
  <si>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</si>
  <si>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</si>
  <si>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</si>
  <si>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</si>
  <si>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</si>
  <si>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</si>
  <si>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</si>
  <si>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</si>
  <si>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</si>
  <si>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</si>
  <si>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</si>
  <si>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</si>
  <si>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</si>
  <si>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</si>
  <si>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</si>
  <si>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</si>
  <si>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</si>
  <si>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</si>
  <si>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</si>
  <si>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</si>
  <si>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</si>
  <si>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</si>
  <si>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</si>
  <si>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</si>
  <si>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</si>
  <si>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</si>
  <si>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</si>
  <si>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</si>
  <si>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</si>
  <si>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</si>
  <si>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</si>
  <si>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</si>
  <si>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</si>
  <si>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</si>
  <si>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</si>
  <si>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</si>
  <si>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</si>
  <si>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</si>
  <si>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</si>
  <si>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</si>
  <si>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</si>
  <si>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</si>
  <si>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</si>
  <si>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</si>
  <si>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</si>
  <si>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</si>
  <si>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</si>
  <si>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</si>
  <si>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</si>
  <si>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</si>
  <si>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</si>
  <si>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</si>
  <si>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</si>
  <si>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</si>
  <si>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</si>
  <si>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</si>
  <si>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</si>
  <si>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</si>
  <si>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</si>
  <si>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</si>
  <si>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</si>
  <si>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</si>
  <si>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</si>
  <si>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</si>
  <si>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</si>
  <si>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</si>
  <si>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</si>
  <si>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</si>
  <si>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</si>
  <si>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</si>
  <si>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</si>
  <si>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</si>
  <si>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</si>
  <si>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</si>
  <si>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</si>
  <si>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</si>
  <si>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</si>
  <si>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</si>
  <si>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</si>
  <si>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</si>
  <si>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</si>
  <si>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</si>
  <si>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</si>
  <si>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</si>
  <si>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</si>
  <si>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</si>
  <si>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</si>
  <si>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</si>
  <si>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</si>
  <si>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</si>
  <si>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</si>
  <si>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</si>
  <si>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</si>
  <si>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</si>
  <si>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</si>
  <si>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</si>
  <si>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</si>
  <si>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</si>
  <si>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</si>
  <si>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</si>
  <si>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</si>
  <si>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</si>
  <si>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</si>
  <si>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</si>
  <si>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</si>
  <si>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</si>
  <si>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</si>
  <si>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</si>
  <si>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</si>
  <si>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</si>
  <si>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</si>
  <si>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</si>
  <si>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</si>
  <si>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</si>
  <si>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</si>
  <si>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</si>
  <si>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</si>
  <si>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</si>
  <si>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</si>
  <si>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</si>
  <si>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</si>
  <si>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</si>
  <si>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</si>
  <si>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</si>
  <si>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</si>
  <si>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</si>
  <si>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</si>
  <si>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</si>
  <si>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</si>
  <si>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</si>
  <si>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</si>
  <si>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</si>
  <si>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</si>
  <si>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</si>
  <si>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</si>
  <si>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</si>
  <si>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</si>
  <si>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</si>
  <si>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</si>
  <si>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</si>
  <si>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</si>
  <si>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</si>
  <si>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</si>
  <si>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</si>
  <si>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</si>
  <si>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</si>
  <si>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</si>
  <si>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</si>
  <si>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</si>
  <si>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</si>
  <si>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</si>
  <si>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</si>
  <si>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</si>
  <si>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</si>
  <si>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</si>
  <si>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</si>
  <si>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</si>
  <si>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</si>
  <si>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</si>
  <si>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</si>
  <si>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</si>
  <si>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</si>
  <si>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</si>
  <si>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</si>
  <si>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</si>
  <si>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</si>
  <si>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</si>
  <si>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</si>
  <si>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</si>
  <si>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</si>
  <si>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</si>
  <si>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</si>
  <si>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</si>
  <si>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</si>
  <si>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</si>
  <si>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</si>
  <si>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</si>
  <si>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</si>
  <si>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</si>
  <si>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</si>
  <si>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</si>
  <si>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</si>
  <si>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</si>
  <si>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</si>
  <si>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</si>
  <si>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</si>
  <si>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</si>
  <si>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</si>
  <si>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</si>
  <si>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</si>
  <si>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</si>
  <si>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</si>
  <si>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</si>
  <si>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</si>
  <si>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</si>
  <si>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</si>
  <si>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</si>
  <si>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</si>
  <si>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</si>
  <si>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</si>
  <si>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</si>
  <si>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</si>
  <si>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</si>
  <si>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</si>
  <si>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</si>
  <si>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</si>
  <si>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</si>
  <si>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</si>
  <si>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</si>
  <si>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</si>
  <si>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</si>
  <si>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</si>
  <si>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</si>
  <si>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</si>
  <si>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</si>
  <si>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</si>
  <si>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</si>
  <si>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</si>
  <si>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</si>
  <si>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</si>
  <si>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</si>
  <si>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</si>
  <si>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</si>
  <si>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</si>
  <si>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</si>
  <si>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</si>
  <si>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</si>
  <si>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</si>
  <si>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</si>
  <si>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</si>
  <si>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</si>
  <si>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</si>
  <si>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</si>
  <si>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</si>
  <si>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</si>
  <si>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</si>
  <si>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</si>
  <si>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</si>
  <si>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</si>
  <si>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</si>
  <si>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</si>
  <si>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</si>
  <si>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</si>
  <si>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</si>
  <si>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</si>
  <si>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</si>
  <si>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</si>
  <si>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</si>
  <si>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</si>
  <si>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</si>
  <si>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</si>
  <si>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</si>
  <si>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</si>
  <si>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</si>
  <si>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</si>
  <si>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</si>
  <si>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</si>
  <si>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</si>
  <si>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</si>
  <si>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</si>
  <si>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</si>
  <si>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</si>
  <si>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</si>
  <si>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</si>
  <si>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</si>
  <si>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</si>
  <si>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</si>
  <si>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</si>
  <si>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</si>
  <si>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</si>
  <si>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</si>
  <si>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</si>
  <si>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</si>
  <si>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</si>
  <si>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</si>
  <si>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</si>
  <si>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</si>
  <si>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</si>
  <si>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</si>
  <si>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</si>
  <si>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</si>
  <si>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</si>
  <si>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</si>
  <si>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</si>
  <si>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</si>
  <si>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</si>
  <si>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</si>
  <si>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</si>
  <si>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</si>
  <si>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</si>
  <si>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</si>
  <si>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</si>
  <si>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</si>
  <si>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</si>
  <si>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</si>
  <si>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</si>
  <si>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</si>
  <si>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</si>
  <si>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</si>
  <si>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</si>
  <si>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</si>
  <si>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</si>
  <si>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</si>
  <si>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</si>
  <si>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</si>
  <si>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</si>
  <si>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</si>
  <si>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</si>
  <si>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</si>
  <si>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</si>
  <si>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</si>
  <si>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</si>
  <si>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</si>
  <si>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</si>
  <si>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</si>
  <si>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</si>
  <si>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</si>
  <si>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</si>
  <si>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</si>
  <si>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</si>
  <si>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</si>
  <si>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</si>
  <si>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</si>
  <si>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</si>
  <si>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</si>
  <si>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</si>
  <si>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</si>
  <si>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</si>
  <si>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</si>
  <si>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</si>
  <si>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</si>
  <si>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</si>
  <si>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</si>
  <si>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</si>
  <si>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</si>
  <si>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</si>
  <si>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</si>
  <si>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</si>
  <si>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</si>
  <si>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</si>
  <si>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</si>
  <si>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</si>
  <si>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</si>
  <si>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</si>
  <si>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</si>
  <si>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</si>
  <si>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</si>
  <si>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</si>
  <si>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</si>
  <si>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</si>
  <si>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</si>
  <si>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</si>
  <si>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</si>
  <si>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</si>
  <si>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</si>
  <si>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</si>
  <si>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</si>
  <si>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</si>
  <si>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</si>
  <si>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</si>
  <si>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</si>
  <si>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</si>
  <si>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</si>
  <si>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</si>
  <si>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</si>
  <si>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</si>
  <si>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</si>
  <si>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</si>
  <si>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</si>
  <si>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</si>
  <si>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</si>
  <si>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</si>
  <si>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</si>
  <si>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</si>
  <si>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</si>
  <si>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</si>
  <si>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</si>
  <si>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</si>
  <si>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</si>
  <si>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</si>
  <si>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</si>
  <si>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</si>
  <si>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</si>
  <si>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</si>
  <si>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</si>
  <si>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</si>
  <si>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</si>
  <si>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</si>
  <si>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</si>
  <si>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</si>
  <si>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</si>
  <si>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</si>
  <si>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</si>
  <si>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</si>
  <si>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</si>
  <si>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</si>
  <si>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</si>
  <si>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</si>
  <si>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</si>
  <si>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</si>
  <si>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</si>
  <si>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</si>
  <si>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</si>
  <si>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</si>
  <si>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</si>
  <si>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</si>
  <si>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</si>
  <si>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</si>
  <si>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</si>
  <si>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</si>
  <si>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</si>
  <si>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</si>
  <si>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</si>
  <si>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</si>
  <si>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</si>
  <si>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</si>
  <si>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</si>
  <si>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</si>
  <si>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</si>
  <si>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</si>
  <si>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</si>
  <si>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</si>
  <si>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</si>
  <si>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</si>
  <si>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</si>
  <si>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</si>
  <si>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</si>
  <si>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</si>
  <si>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</si>
  <si>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</si>
  <si>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</si>
  <si>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</si>
  <si>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</si>
  <si>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</si>
  <si>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</si>
  <si>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</si>
  <si>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</si>
  <si>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</si>
  <si>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</si>
  <si>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</si>
  <si>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</si>
  <si>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</si>
  <si>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</si>
  <si>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</si>
  <si>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</si>
  <si>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</si>
  <si>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</si>
  <si>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</si>
  <si>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</si>
  <si>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</si>
  <si>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</si>
  <si>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</si>
  <si>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</si>
  <si>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</si>
  <si>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</si>
  <si>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</si>
  <si>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</si>
  <si>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</si>
  <si>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</si>
  <si>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</si>
  <si>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</si>
  <si>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</si>
  <si>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</si>
  <si>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</si>
  <si>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</si>
  <si>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</si>
  <si>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</si>
  <si>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</si>
  <si>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</si>
  <si>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</si>
  <si>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</si>
  <si>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</si>
  <si>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</si>
  <si>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</si>
  <si>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</si>
  <si>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</si>
  <si>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</si>
  <si>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</si>
  <si>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</si>
  <si>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</si>
  <si>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</si>
  <si>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</si>
  <si>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</si>
  <si>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</si>
  <si>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</si>
  <si>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</si>
  <si>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</si>
  <si>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</si>
  <si>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</si>
  <si>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</si>
  <si>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</si>
  <si>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</si>
  <si>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</si>
  <si>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</si>
  <si>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</si>
  <si>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</si>
  <si>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</si>
  <si>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</si>
  <si>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</si>
  <si>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</si>
  <si>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</si>
  <si>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</si>
  <si>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</si>
  <si>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</si>
  <si>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</si>
  <si>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</si>
  <si>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</si>
  <si>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</si>
  <si>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</si>
  <si>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</si>
  <si>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</si>
  <si>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</si>
  <si>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</si>
  <si>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</si>
  <si>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</si>
  <si>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</si>
  <si>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</si>
  <si>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</si>
  <si>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</si>
  <si>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</si>
  <si>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</si>
  <si>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</si>
  <si>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</si>
  <si>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</si>
  <si>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</si>
  <si>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</si>
  <si>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</si>
  <si>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</si>
  <si>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</si>
  <si>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</si>
  <si>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</si>
  <si>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</si>
  <si>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</si>
  <si>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</si>
  <si>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</si>
  <si>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</si>
  <si>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</si>
  <si>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</si>
  <si>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</si>
  <si>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</si>
  <si>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</si>
  <si>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</si>
  <si>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</si>
  <si>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</si>
  <si>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</si>
  <si>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</si>
  <si>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</si>
  <si>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</si>
  <si>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</si>
  <si>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</si>
  <si>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</si>
  <si>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</si>
  <si>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</si>
  <si>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</si>
  <si>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</si>
  <si>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</si>
  <si>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</si>
  <si>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</si>
  <si>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</si>
  <si>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</si>
  <si>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</si>
  <si>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</si>
  <si>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</si>
  <si>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</si>
  <si>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</si>
  <si>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</si>
  <si>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</si>
  <si>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</si>
  <si>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</si>
  <si>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</si>
  <si>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</si>
  <si>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</si>
  <si>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</si>
  <si>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</si>
  <si>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</si>
  <si>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</si>
  <si>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</si>
  <si>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</si>
  <si>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</si>
  <si>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</si>
  <si>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</si>
  <si>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</si>
  <si>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</si>
  <si>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</si>
  <si>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</si>
  <si>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</si>
  <si>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</si>
  <si>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</si>
  <si>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</si>
  <si>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</si>
  <si>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</si>
  <si>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</si>
  <si>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</si>
  <si>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</si>
  <si>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</si>
  <si>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</si>
  <si>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</si>
  <si>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</si>
  <si>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</si>
  <si>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</si>
  <si>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</si>
  <si>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</si>
  <si>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</si>
  <si>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</si>
  <si>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</si>
  <si>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</si>
  <si>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</si>
  <si>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</si>
  <si>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</si>
  <si>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</si>
  <si>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</si>
  <si>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</si>
  <si>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</si>
  <si>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</si>
  <si>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</si>
  <si>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</si>
  <si>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</si>
  <si>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</si>
  <si>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</si>
  <si>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</si>
  <si>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</si>
  <si>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</si>
  <si>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</si>
  <si>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</si>
  <si>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</si>
  <si>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</si>
  <si>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</si>
  <si>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</si>
  <si>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</si>
  <si>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</si>
  <si>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</si>
  <si>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</si>
  <si>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</si>
  <si>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</si>
  <si>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</si>
  <si>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</si>
  <si>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</si>
  <si>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</si>
  <si>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</si>
  <si>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</si>
  <si>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</si>
  <si>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</si>
  <si>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</si>
  <si>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</si>
  <si>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</si>
  <si>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</si>
  <si>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</si>
  <si>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</si>
  <si>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</si>
  <si>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</si>
  <si>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</si>
  <si>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</si>
  <si>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</si>
  <si>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</si>
  <si>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</si>
  <si>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</si>
  <si>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</si>
  <si>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</si>
  <si>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</si>
  <si>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</si>
  <si>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</si>
  <si>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</si>
  <si>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</si>
  <si>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</si>
  <si>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</si>
  <si>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</si>
  <si>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</si>
  <si>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</si>
  <si>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</si>
  <si>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</si>
  <si>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</si>
  <si>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</si>
  <si>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</si>
  <si>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</si>
  <si>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</si>
  <si>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</si>
  <si>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</si>
  <si>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</si>
  <si>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</si>
  <si>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</si>
  <si>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</si>
  <si>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</si>
  <si>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</si>
  <si>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</si>
  <si>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</si>
  <si>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</si>
  <si>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</si>
  <si>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</si>
  <si>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</si>
  <si>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</si>
  <si>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</si>
  <si>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</si>
  <si>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</si>
  <si>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</si>
  <si>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</si>
  <si>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</si>
  <si>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</si>
  <si>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</si>
  <si>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</si>
  <si>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</si>
  <si>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</si>
  <si>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</si>
  <si>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</si>
  <si>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</si>
  <si>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</si>
  <si>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</si>
  <si>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</si>
  <si>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</si>
  <si>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</si>
  <si>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</si>
  <si>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</si>
  <si>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</si>
  <si>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</si>
  <si>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</si>
  <si>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</si>
  <si>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</si>
  <si>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</si>
  <si>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</si>
  <si>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</si>
  <si>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</si>
  <si>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</si>
  <si>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</si>
  <si>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</si>
  <si>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</si>
  <si>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</si>
  <si>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</si>
  <si>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</si>
  <si>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</si>
  <si>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</si>
  <si>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</si>
  <si>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</si>
  <si>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</si>
  <si>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</si>
  <si>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</si>
  <si>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</si>
  <si>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</si>
  <si>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</si>
  <si>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</si>
  <si>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</si>
  <si>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</si>
  <si>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</si>
  <si>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</si>
  <si>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</si>
  <si>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</si>
  <si>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</si>
  <si>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</si>
  <si>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</si>
  <si>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</si>
  <si>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</si>
  <si>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</si>
  <si>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</si>
  <si>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</si>
  <si>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</si>
  <si>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</si>
  <si>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</si>
  <si>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</si>
  <si>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</si>
  <si>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</si>
  <si>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</si>
  <si>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</si>
  <si>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</si>
  <si>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</si>
  <si>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</si>
  <si>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</si>
  <si>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</si>
  <si>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</si>
  <si>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</si>
  <si>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</si>
  <si>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</si>
  <si>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</si>
  <si>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</si>
  <si>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</si>
  <si>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</si>
  <si>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</si>
  <si>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</si>
  <si>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</si>
  <si>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</si>
  <si>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</si>
  <si>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</si>
  <si>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</si>
  <si>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</si>
  <si>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</si>
  <si>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</si>
  <si>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</si>
  <si>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</si>
  <si>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</si>
  <si>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</si>
  <si>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</si>
  <si>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</si>
  <si>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</si>
  <si>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</si>
  <si>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</si>
  <si>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</si>
  <si>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</si>
  <si>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</si>
  <si>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</si>
  <si>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</si>
  <si>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</si>
  <si>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</si>
  <si>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</si>
  <si>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</si>
  <si>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</si>
  <si>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</si>
  <si>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</si>
  <si>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</si>
  <si>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</si>
  <si>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</si>
  <si>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</si>
  <si>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</si>
  <si>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</si>
  <si>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</si>
  <si>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</si>
  <si>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</si>
  <si>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</si>
  <si>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</si>
  <si>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</si>
  <si>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</si>
  <si>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</si>
  <si>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</si>
  <si>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</si>
  <si>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</si>
  <si>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</si>
  <si>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</si>
  <si>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</si>
  <si>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</si>
  <si>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</si>
  <si>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</si>
  <si>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</si>
  <si>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</si>
  <si>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</si>
  <si>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</si>
  <si>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</si>
  <si>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</si>
  <si>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</si>
  <si>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</si>
  <si>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</si>
  <si>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</si>
  <si>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</si>
  <si>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</si>
  <si>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</si>
  <si>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</si>
  <si>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</si>
  <si>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</si>
  <si>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</si>
  <si>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</si>
  <si>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</si>
  <si>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</si>
  <si>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</si>
  <si>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</si>
  <si>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</si>
  <si>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</si>
  <si>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</si>
  <si>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</si>
  <si>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</si>
  <si>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</si>
  <si>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</si>
  <si>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</si>
  <si>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</si>
  <si>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</si>
  <si>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</si>
  <si>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</si>
  <si>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</si>
  <si>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</si>
  <si>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</si>
  <si>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</si>
  <si>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</si>
  <si>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</si>
  <si>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</si>
  <si>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</si>
  <si>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</si>
  <si>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</si>
  <si>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</si>
  <si>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</si>
  <si>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</si>
  <si>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</si>
  <si>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</si>
  <si>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</si>
  <si>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</si>
  <si>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</si>
  <si>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</si>
  <si>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</si>
  <si>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</si>
  <si>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</si>
  <si>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</si>
  <si>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</si>
  <si>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</si>
  <si>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</si>
  <si>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</si>
  <si>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</si>
  <si>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</si>
  <si>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</si>
  <si>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</si>
  <si>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</si>
  <si>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</si>
  <si>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</si>
  <si>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</si>
  <si>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</si>
  <si>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</si>
  <si>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</si>
  <si>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</si>
  <si>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</si>
  <si>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</si>
  <si>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</si>
  <si>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</si>
  <si>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</si>
  <si>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</si>
  <si>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</si>
  <si>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</si>
  <si>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</si>
  <si>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</si>
  <si>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</si>
  <si>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</si>
  <si>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</si>
  <si>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</si>
  <si>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</si>
  <si>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</si>
  <si>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</si>
  <si>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</si>
  <si>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</si>
  <si>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</si>
  <si>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</si>
  <si>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</si>
  <si>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</si>
  <si>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</si>
  <si>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</si>
  <si>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</si>
  <si>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</si>
  <si>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</si>
  <si>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</si>
  <si>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</si>
  <si>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</si>
  <si>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</si>
  <si>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</si>
  <si>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</si>
  <si>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</si>
  <si>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</si>
  <si>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</si>
  <si>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</si>
  <si>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</si>
  <si>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</si>
  <si>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</si>
  <si>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</si>
  <si>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</si>
  <si>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</si>
  <si>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</si>
  <si>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</si>
  <si>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</si>
  <si>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</si>
  <si>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</si>
  <si>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</si>
  <si>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</si>
  <si>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</si>
  <si>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</si>
  <si>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</si>
  <si>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</si>
  <si>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</si>
  <si>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</si>
  <si>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</si>
  <si>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</si>
  <si>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</si>
  <si>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</si>
  <si>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</si>
  <si>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</si>
  <si>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</si>
  <si>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</si>
  <si>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</si>
  <si>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</si>
  <si>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</si>
  <si>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</si>
  <si>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</si>
  <si>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</si>
  <si>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</si>
  <si>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</si>
  <si>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</si>
  <si>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</si>
  <si>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</si>
  <si>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</si>
  <si>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</si>
  <si>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</si>
  <si>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</si>
  <si>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</si>
  <si>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</si>
  <si>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</si>
  <si>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</si>
  <si>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</si>
  <si>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</si>
  <si>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</si>
  <si>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</si>
  <si>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</si>
  <si>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</si>
  <si>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</si>
  <si>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</si>
  <si>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</si>
  <si>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</si>
  <si>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</si>
  <si>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</si>
  <si>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</si>
  <si>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</si>
  <si>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</si>
  <si>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</si>
  <si>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</si>
  <si>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</si>
  <si>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</si>
  <si>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</si>
  <si>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</si>
  <si>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</si>
  <si>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</si>
  <si>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</si>
  <si>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</si>
  <si>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</si>
  <si>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</si>
  <si>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</si>
  <si>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</si>
  <si>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</si>
  <si>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</si>
  <si>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</si>
  <si>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</si>
  <si>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</si>
  <si>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</si>
  <si>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</si>
  <si>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</si>
  <si>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</si>
  <si>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</si>
  <si>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</si>
  <si>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</si>
  <si>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</si>
  <si>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</si>
  <si>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</si>
  <si>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</si>
  <si>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</si>
  <si>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</si>
  <si>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</si>
  <si>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</si>
  <si>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</si>
  <si>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</si>
  <si>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</si>
  <si>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</si>
  <si>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</si>
  <si>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</si>
  <si>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</si>
  <si>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</si>
  <si>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</si>
  <si>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</si>
  <si>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</si>
  <si>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</si>
  <si>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</si>
  <si>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</si>
  <si>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</si>
  <si>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</si>
  <si>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</si>
  <si>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</si>
  <si>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</si>
  <si>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</si>
  <si>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</si>
  <si>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</si>
  <si>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</si>
  <si>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</si>
  <si>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</si>
  <si>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</si>
  <si>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</si>
  <si>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</si>
  <si>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</si>
  <si>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</si>
  <si>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</si>
  <si>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</si>
  <si>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</si>
  <si>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</si>
  <si>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</si>
  <si>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</si>
  <si>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</si>
  <si>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</si>
  <si>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</si>
  <si>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</si>
  <si>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</si>
  <si>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</si>
  <si>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</si>
  <si>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</si>
  <si>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</si>
  <si>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</si>
  <si>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</si>
  <si>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</si>
  <si>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</si>
  <si>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</si>
  <si>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</si>
  <si>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</si>
  <si>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</si>
  <si>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</si>
  <si>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</si>
  <si>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</si>
  <si>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</si>
  <si>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</si>
  <si>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</si>
  <si>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</si>
  <si>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</si>
  <si>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</si>
  <si>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</si>
  <si>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</si>
  <si>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</si>
  <si>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</si>
  <si>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</si>
  <si>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</si>
  <si>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</si>
  <si>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</si>
  <si>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</si>
  <si>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</si>
  <si>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</si>
  <si>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</si>
  <si>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</si>
  <si>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</si>
  <si>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</si>
  <si>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</si>
  <si>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</si>
  <si>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</si>
  <si>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</si>
  <si>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</si>
  <si>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</si>
  <si>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</si>
  <si>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</si>
  <si>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</si>
  <si>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</si>
  <si>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</si>
  <si>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</si>
  <si>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</si>
  <si>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</si>
  <si>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</si>
  <si>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</si>
  <si>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</si>
  <si>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</si>
  <si>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</si>
  <si>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</si>
  <si>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</si>
  <si>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</si>
  <si>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</si>
  <si>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</si>
  <si>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</si>
  <si>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</si>
  <si>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</si>
  <si>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</si>
  <si>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</si>
  <si>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</si>
  <si>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</si>
  <si>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</si>
  <si>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</si>
  <si>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</si>
  <si>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</si>
  <si>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</si>
  <si>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</si>
  <si>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</si>
  <si>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</si>
  <si>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</si>
  <si>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</si>
  <si>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</si>
  <si>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</si>
  <si>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</si>
  <si>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</si>
  <si>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</si>
  <si>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</si>
  <si>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</si>
  <si>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</si>
  <si>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</si>
  <si>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</si>
  <si>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</si>
  <si>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</si>
  <si>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</si>
  <si>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</si>
  <si>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</si>
  <si>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</si>
  <si>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</si>
  <si>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</si>
  <si>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</si>
  <si>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</si>
  <si>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</si>
  <si>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</si>
  <si>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</si>
  <si>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</si>
  <si>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</si>
  <si>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</si>
  <si>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</si>
  <si>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</si>
  <si>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</si>
  <si>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</si>
  <si>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</si>
  <si>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</si>
  <si>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</si>
  <si>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</si>
  <si>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</si>
  <si>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</si>
  <si>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</si>
  <si>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</si>
  <si>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</si>
  <si>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</si>
  <si>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</si>
  <si>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</si>
  <si>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</si>
  <si>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</si>
  <si>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</si>
  <si>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</si>
  <si>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</si>
  <si>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</si>
  <si>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</si>
  <si>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</si>
  <si>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</si>
  <si>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</si>
  <si>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</si>
  <si>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</si>
  <si>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</si>
  <si>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</si>
  <si>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</si>
  <si>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</si>
  <si>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</si>
  <si>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</si>
  <si>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</si>
  <si>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</si>
  <si>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</si>
  <si>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</si>
  <si>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</si>
  <si>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</si>
  <si>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</si>
  <si>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</si>
  <si>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</si>
  <si>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</si>
  <si>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</si>
  <si>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</si>
  <si>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</si>
  <si>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</si>
  <si>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</si>
  <si>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</si>
  <si>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</si>
  <si>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</si>
  <si>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</si>
  <si>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</si>
  <si>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</si>
  <si>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</si>
  <si>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</si>
  <si>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</si>
  <si>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</si>
  <si>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</si>
  <si>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</si>
  <si>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</si>
  <si>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</si>
  <si>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</si>
  <si>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</si>
  <si>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</si>
  <si>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</si>
  <si>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</si>
  <si>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</si>
  <si>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</si>
  <si>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</si>
  <si>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</si>
  <si>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</si>
  <si>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</si>
  <si>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</si>
  <si>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</si>
  <si>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</si>
  <si>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</si>
  <si>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</si>
  <si>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</si>
  <si>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</si>
  <si>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</si>
  <si>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</si>
  <si>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</si>
  <si>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</si>
  <si>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</si>
  <si>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</si>
  <si>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</si>
  <si>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</si>
  <si>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</si>
  <si>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</si>
  <si>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</si>
  <si>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</si>
  <si>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</si>
  <si>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</si>
  <si>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</si>
  <si>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</si>
  <si>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</si>
  <si>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</si>
  <si>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</si>
  <si>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</si>
  <si>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</si>
  <si>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</si>
  <si>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</si>
  <si>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</si>
  <si>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</si>
  <si>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</si>
  <si>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</si>
  <si>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</si>
  <si>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</si>
  <si>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</si>
  <si>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</si>
  <si>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</si>
  <si>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</si>
  <si>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</si>
  <si>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</si>
  <si>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</si>
  <si>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</si>
  <si>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</si>
  <si>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</si>
  <si>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</si>
  <si>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</si>
  <si>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</si>
  <si>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</si>
  <si>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</si>
  <si>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</si>
  <si>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</si>
  <si>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</si>
  <si>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</si>
  <si>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</si>
  <si>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</si>
  <si>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</si>
  <si>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</si>
  <si>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</si>
  <si>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</si>
  <si>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</si>
  <si>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</si>
  <si>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</si>
  <si>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</si>
  <si>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</si>
  <si>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</si>
  <si>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</si>
  <si>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</si>
  <si>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</si>
  <si>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</si>
  <si>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</si>
  <si>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</si>
  <si>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</si>
  <si>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</si>
  <si>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</si>
  <si>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</si>
  <si>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</si>
  <si>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</si>
  <si>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</si>
  <si>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</si>
  <si>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</si>
  <si>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</si>
  <si>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</si>
  <si>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</si>
  <si>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</si>
  <si>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</si>
  <si>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</si>
  <si>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</si>
  <si>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</si>
  <si>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</si>
  <si>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</si>
  <si>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</si>
  <si>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</si>
  <si>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</si>
  <si>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</si>
  <si>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</si>
  <si>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</si>
  <si>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</si>
  <si>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</si>
  <si>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</si>
  <si>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</si>
  <si>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</si>
  <si>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</si>
  <si>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</si>
  <si>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</si>
  <si>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</si>
  <si>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</si>
  <si>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</si>
  <si>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</si>
  <si>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</si>
  <si>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</si>
  <si>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</si>
  <si>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</si>
  <si>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</si>
  <si>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</si>
  <si>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</si>
  <si>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</si>
  <si>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</si>
  <si>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</si>
  <si>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</si>
  <si>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</si>
  <si>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</si>
  <si>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</si>
  <si>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</si>
  <si>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</si>
  <si>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</si>
  <si>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</si>
  <si>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</si>
  <si>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</si>
  <si>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</si>
  <si>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</si>
  <si>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</si>
  <si>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</si>
  <si>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</si>
  <si>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</si>
  <si>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</si>
  <si>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</si>
  <si>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</si>
  <si>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</si>
  <si>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</si>
  <si>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</si>
  <si>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</si>
  <si>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</si>
  <si>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</si>
  <si>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</si>
  <si>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</si>
  <si>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</si>
  <si>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</si>
  <si>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</si>
  <si>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</si>
  <si>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</si>
  <si>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</si>
  <si>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</si>
  <si>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</si>
  <si>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</si>
  <si>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</si>
  <si>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</si>
  <si>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</si>
  <si>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</si>
  <si>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</si>
  <si>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</si>
  <si>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</si>
  <si>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</si>
  <si>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</si>
  <si>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</si>
  <si>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</si>
  <si>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</si>
  <si>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</si>
  <si>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</si>
  <si>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</si>
  <si>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</si>
  <si>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</si>
  <si>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</si>
  <si>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</si>
  <si>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</si>
  <si>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</si>
  <si>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</si>
  <si>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</si>
  <si>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</si>
  <si>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</si>
  <si>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</si>
  <si>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</si>
  <si>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</si>
  <si>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</si>
  <si>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</si>
  <si>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</si>
  <si>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</si>
  <si>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</si>
  <si>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</si>
  <si>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</si>
  <si>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</si>
  <si>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</si>
  <si>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</si>
  <si>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</si>
  <si>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</si>
  <si>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</si>
  <si>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</si>
  <si>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</si>
  <si>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</si>
  <si>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</si>
  <si>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</si>
  <si>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</si>
  <si>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</si>
  <si>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</si>
  <si>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</si>
  <si>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</si>
  <si>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</si>
  <si>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</si>
  <si>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</si>
  <si>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</si>
  <si>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</si>
  <si>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</si>
  <si>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</si>
  <si>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</si>
  <si>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</si>
  <si>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</si>
  <si>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</si>
  <si>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</si>
  <si>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</si>
  <si>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</si>
  <si>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</si>
  <si>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</si>
  <si>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</si>
  <si>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</si>
  <si>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</si>
  <si>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</si>
  <si>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</si>
  <si>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</si>
  <si>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</si>
  <si>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</si>
  <si>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</si>
  <si>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</si>
  <si>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</si>
  <si>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</si>
  <si>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</si>
  <si>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</si>
  <si>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</si>
  <si>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</si>
  <si>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</si>
  <si>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</si>
  <si>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</si>
  <si>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</si>
  <si>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</si>
  <si>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</si>
  <si>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</si>
  <si>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</si>
  <si>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</si>
  <si>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</si>
  <si>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</si>
  <si>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</si>
  <si>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</si>
  <si>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</si>
  <si>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</si>
  <si>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</si>
  <si>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</si>
  <si>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</si>
  <si>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</si>
  <si>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</si>
  <si>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</si>
  <si>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</si>
  <si>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</si>
  <si>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</si>
  <si>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</si>
  <si>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</si>
  <si>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</si>
  <si>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</si>
  <si>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</si>
  <si>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</si>
  <si>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</si>
  <si>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</si>
  <si>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</si>
  <si>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</si>
  <si>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</si>
  <si>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</si>
  <si>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</si>
  <si>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</si>
  <si>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</si>
  <si>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</si>
  <si>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</si>
  <si>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</si>
  <si>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</si>
  <si>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</si>
  <si>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</si>
  <si>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</si>
  <si>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</si>
  <si>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</si>
  <si>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</si>
  <si>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</si>
  <si>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</si>
  <si>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</si>
  <si>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</si>
  <si>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</si>
  <si>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</si>
  <si>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</si>
  <si>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</si>
  <si>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</si>
  <si>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</si>
  <si>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</si>
  <si>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</si>
  <si>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</si>
  <si>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</si>
  <si>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</si>
  <si>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</si>
  <si>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</si>
  <si>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</si>
  <si>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</si>
  <si>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</si>
  <si>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</si>
  <si>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</si>
  <si>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</si>
  <si>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</si>
  <si>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</si>
  <si>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</si>
  <si>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</si>
  <si>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</si>
  <si>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</si>
  <si>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</si>
  <si>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</si>
  <si>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</si>
  <si>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</si>
  <si>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</si>
  <si>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</si>
  <si>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</si>
  <si>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</si>
  <si>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</si>
  <si>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</si>
  <si>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</si>
  <si>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</si>
  <si>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</si>
  <si>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</si>
  <si>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</si>
  <si>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</si>
  <si>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</si>
  <si>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</si>
  <si>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</si>
  <si>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</si>
  <si>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</si>
  <si>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</si>
  <si>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</si>
  <si>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</si>
  <si>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</si>
  <si>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</si>
  <si>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</si>
  <si>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</si>
  <si>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</si>
  <si>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</si>
  <si>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</si>
  <si>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</si>
  <si>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</si>
  <si>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</si>
  <si>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</si>
  <si>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</si>
  <si>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</si>
  <si>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</si>
  <si>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</si>
  <si>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</si>
  <si>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</si>
  <si>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</si>
  <si>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</si>
  <si>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</si>
  <si>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</si>
  <si>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</si>
  <si>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</si>
  <si>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</si>
  <si>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</si>
  <si>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</si>
  <si>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</si>
  <si>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</si>
  <si>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</si>
  <si>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</si>
  <si>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</si>
  <si>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</si>
  <si>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</si>
  <si>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</si>
  <si>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</si>
  <si>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</si>
  <si>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</si>
  <si>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</si>
  <si>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</si>
  <si>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</si>
  <si>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</si>
  <si>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</si>
  <si>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</si>
  <si>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</si>
  <si>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</si>
  <si>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</si>
  <si>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</si>
  <si>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</si>
  <si>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</si>
  <si>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</si>
  <si>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</si>
  <si>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</si>
  <si>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</si>
  <si>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</si>
  <si>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</si>
  <si>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</si>
  <si>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</si>
  <si>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</si>
  <si>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</si>
  <si>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</si>
  <si>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</si>
  <si>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</si>
  <si>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</si>
  <si>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</si>
  <si>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</si>
  <si>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</si>
  <si>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</si>
  <si>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</si>
  <si>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</si>
  <si>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</si>
  <si>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</si>
  <si>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</si>
  <si>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</si>
  <si>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</si>
  <si>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</si>
  <si>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</si>
  <si>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</si>
  <si>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</si>
  <si>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</si>
  <si>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</si>
  <si>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</si>
  <si>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</si>
  <si>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</si>
  <si>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</si>
  <si>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</si>
  <si>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</si>
  <si>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</si>
  <si>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</si>
  <si>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</si>
  <si>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</si>
  <si>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</si>
  <si>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</si>
  <si>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</si>
  <si>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</si>
  <si>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</si>
  <si>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</si>
  <si>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</si>
  <si>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</si>
  <si>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</si>
  <si>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</si>
  <si>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</si>
  <si>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</si>
  <si>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</si>
  <si>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</si>
  <si>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</si>
  <si>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</si>
  <si>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</si>
  <si>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</si>
  <si>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</si>
  <si>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</si>
  <si>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</si>
  <si>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</si>
  <si>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</si>
  <si>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</si>
  <si>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</si>
  <si>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</si>
  <si>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</si>
  <si>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</si>
  <si>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</si>
  <si>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</si>
  <si>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</si>
  <si>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</si>
  <si>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</si>
  <si>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</si>
  <si>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</si>
  <si>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</si>
  <si>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</si>
  <si>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</si>
  <si>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</si>
  <si>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</si>
  <si>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</si>
  <si>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</si>
  <si>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</si>
  <si>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</si>
  <si>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</si>
  <si>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</si>
  <si>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</si>
  <si>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</si>
  <si>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</si>
  <si>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</si>
  <si>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</si>
  <si>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</si>
  <si>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</si>
  <si>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</si>
  <si>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</si>
  <si>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</si>
  <si>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</si>
  <si>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</si>
  <si>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</si>
  <si>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</si>
  <si>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</si>
  <si>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</si>
  <si>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</si>
  <si>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</si>
  <si>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</si>
  <si>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</si>
  <si>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</si>
  <si>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</si>
  <si>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</si>
  <si>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</si>
  <si>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</si>
  <si>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</si>
  <si>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</si>
  <si>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</si>
  <si>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</si>
  <si>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</si>
  <si>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</si>
  <si>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</si>
  <si>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</si>
  <si>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</si>
  <si>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</si>
  <si>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</si>
  <si>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</si>
  <si>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</si>
  <si>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</si>
  <si>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</si>
  <si>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</si>
  <si>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</si>
  <si>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</si>
  <si>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</si>
  <si>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</si>
  <si>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</si>
  <si>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</si>
  <si>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</si>
  <si>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</si>
  <si>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</si>
  <si>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</si>
  <si>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</si>
  <si>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</si>
  <si>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</si>
  <si>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</si>
  <si>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</si>
  <si>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</si>
  <si>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</si>
  <si>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</si>
  <si>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</si>
  <si>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</si>
  <si>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</si>
  <si>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</si>
  <si>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</si>
  <si>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</si>
  <si>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</si>
  <si>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</si>
  <si>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</si>
  <si>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</si>
  <si>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</si>
  <si>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</si>
  <si>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</si>
  <si>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</si>
  <si>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</si>
  <si>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</si>
  <si>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</si>
  <si>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</si>
  <si>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</si>
  <si>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</si>
  <si>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</si>
  <si>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</si>
  <si>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</si>
  <si>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</si>
  <si>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</si>
  <si>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</si>
  <si>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</si>
  <si>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</si>
  <si>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</si>
  <si>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</si>
  <si>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</si>
  <si>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</si>
  <si>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</si>
  <si>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</si>
  <si>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</si>
  <si>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</si>
  <si>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</si>
  <si>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</si>
  <si>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</si>
  <si>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</si>
  <si>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</si>
  <si>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</si>
  <si>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</si>
  <si>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</si>
  <si>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</si>
  <si>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</si>
  <si>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</si>
  <si>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</si>
  <si>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</si>
  <si>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</si>
  <si>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</si>
  <si>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</si>
  <si>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</si>
  <si>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</si>
  <si>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</si>
  <si>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</si>
  <si>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</si>
  <si>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</si>
  <si>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</si>
  <si>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</si>
  <si>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</si>
  <si>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</si>
  <si>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</si>
  <si>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</si>
  <si>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</si>
  <si>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</si>
  <si>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</si>
  <si>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</si>
  <si>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</si>
  <si>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</si>
  <si>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</si>
  <si>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</si>
  <si>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</si>
  <si>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</si>
  <si>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</si>
  <si>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</si>
  <si>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</si>
  <si>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</si>
  <si>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</si>
  <si>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</si>
  <si>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</si>
  <si>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</si>
  <si>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</si>
  <si>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</si>
  <si>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</si>
  <si>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</si>
  <si>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</si>
  <si>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</si>
  <si>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</si>
  <si>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</si>
  <si>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</si>
  <si>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</si>
  <si>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</si>
  <si>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</si>
  <si>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</si>
  <si>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</si>
  <si>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</si>
  <si>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</si>
  <si>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</si>
  <si>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</si>
  <si>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</si>
  <si>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</si>
  <si>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</si>
  <si>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</si>
  <si>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</si>
  <si>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</si>
  <si>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</si>
  <si>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</si>
  <si>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</si>
  <si>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</si>
  <si>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</si>
  <si>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</si>
  <si>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</si>
  <si>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</si>
  <si>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</si>
  <si>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</si>
  <si>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</si>
  <si>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</si>
  <si>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</si>
  <si>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</si>
  <si>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</si>
  <si>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</si>
  <si>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</si>
  <si>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</si>
  <si>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</si>
  <si>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</si>
  <si>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</si>
  <si>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</si>
  <si>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</si>
  <si>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</si>
  <si>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</si>
  <si>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</si>
  <si>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</si>
  <si>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</si>
  <si>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</si>
  <si>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</si>
  <si>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</si>
  <si>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</si>
  <si>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</si>
  <si>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</si>
  <si>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</si>
  <si>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</si>
  <si>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</si>
  <si>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</si>
  <si>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</si>
  <si>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</si>
  <si>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</si>
  <si>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</si>
  <si>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</si>
  <si>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</si>
  <si>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</si>
  <si>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</si>
  <si>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</si>
  <si>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</si>
  <si>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</si>
  <si>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</si>
  <si>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</si>
  <si>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</si>
  <si>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</si>
  <si>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</si>
  <si>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</si>
  <si>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</si>
  <si>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</si>
  <si>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</si>
  <si>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</si>
  <si>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</si>
  <si>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</si>
  <si>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</si>
  <si>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</si>
  <si>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</si>
  <si>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</si>
  <si>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</si>
  <si>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</si>
  <si>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</si>
  <si>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</si>
  <si>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</si>
  <si>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</si>
  <si>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</si>
  <si>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</si>
  <si>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</si>
  <si>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</si>
  <si>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</si>
  <si>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</si>
  <si>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</si>
  <si>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</si>
  <si>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</si>
  <si>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</si>
  <si>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</si>
  <si>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</si>
  <si>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</si>
  <si>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</si>
  <si>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</si>
  <si>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</si>
  <si>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</si>
  <si>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</si>
  <si>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</si>
  <si>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</si>
  <si>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</si>
  <si>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</si>
  <si>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</si>
  <si>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</si>
  <si>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</si>
  <si>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</si>
  <si>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</si>
  <si>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</si>
  <si>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</si>
  <si>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</si>
  <si>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</si>
  <si>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</si>
  <si>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</si>
  <si>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</si>
  <si>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</si>
  <si>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</si>
  <si>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</si>
  <si>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</si>
  <si>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</si>
  <si>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</si>
  <si>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</si>
  <si>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</si>
  <si>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</si>
  <si>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</si>
  <si>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</si>
  <si>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</si>
  <si>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</si>
  <si>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</si>
  <si>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</si>
  <si>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</si>
  <si>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</si>
  <si>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</si>
  <si>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</si>
  <si>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</si>
  <si>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</si>
  <si>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</si>
  <si>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</si>
  <si>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</si>
  <si>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</si>
  <si>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</si>
  <si>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</si>
  <si>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</si>
  <si>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</si>
  <si>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</si>
  <si>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</si>
  <si>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</si>
  <si>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</si>
  <si>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</si>
  <si>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</si>
  <si>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</si>
  <si>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</si>
  <si>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</si>
  <si>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</si>
  <si>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</si>
  <si>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</si>
  <si>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</si>
  <si>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</si>
  <si>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</si>
  <si>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</si>
  <si>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</si>
  <si>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</si>
  <si>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</si>
  <si>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</si>
  <si>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</si>
  <si>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</si>
  <si>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</si>
  <si>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</si>
  <si>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</si>
  <si>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</si>
  <si>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</si>
  <si>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</si>
  <si>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</si>
  <si>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</si>
  <si>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</si>
  <si>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</si>
  <si>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</si>
  <si>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</si>
  <si>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</si>
  <si>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</si>
  <si>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</si>
  <si>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</si>
  <si>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</si>
  <si>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</si>
  <si>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</si>
  <si>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</si>
  <si>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</si>
  <si>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</si>
  <si>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</si>
  <si>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</si>
  <si>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</si>
  <si>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</si>
  <si>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</si>
  <si>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</si>
  <si>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</si>
  <si>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</si>
  <si>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</si>
  <si>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</si>
  <si>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</si>
  <si>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</si>
  <si>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</si>
  <si>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</si>
  <si>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</si>
  <si>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</si>
  <si>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</si>
  <si>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</si>
  <si>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</si>
  <si>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</si>
  <si>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</si>
  <si>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</si>
  <si>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</si>
  <si>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</si>
  <si>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</si>
  <si>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</si>
  <si>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</si>
  <si>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</si>
  <si>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</si>
  <si>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</si>
  <si>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</si>
  <si>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</si>
  <si>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</si>
  <si>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</si>
  <si>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</si>
  <si>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</si>
  <si>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</si>
  <si>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</si>
  <si>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</si>
  <si>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</si>
  <si>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</si>
  <si>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</si>
  <si>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</si>
  <si>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</si>
  <si>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</si>
  <si>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</si>
  <si>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</si>
  <si>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</si>
  <si>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</si>
  <si>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</si>
  <si>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</si>
  <si>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</si>
  <si>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</si>
  <si>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</si>
  <si>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</si>
  <si>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</si>
  <si>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</si>
  <si>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</si>
  <si>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</si>
  <si>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</si>
  <si>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</si>
  <si>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</si>
  <si>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</si>
  <si>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</si>
  <si>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</si>
  <si>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</si>
  <si>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</si>
  <si>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</si>
  <si>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</si>
  <si>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</si>
  <si>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</si>
  <si>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</si>
  <si>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</si>
  <si>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</si>
  <si>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</si>
  <si>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</si>
  <si>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</si>
  <si>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</si>
  <si>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</si>
  <si>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</si>
  <si>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</si>
  <si>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</si>
  <si>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</si>
  <si>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</si>
  <si>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</si>
  <si>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</si>
  <si>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</si>
  <si>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</si>
  <si>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</si>
  <si>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</si>
  <si>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</si>
  <si>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</si>
  <si>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</si>
  <si>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</si>
  <si>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</si>
  <si>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</si>
  <si>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</si>
  <si>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</si>
  <si>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</si>
  <si>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</si>
  <si>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</si>
  <si>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</si>
  <si>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</si>
  <si>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</si>
  <si>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</si>
  <si>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</si>
  <si>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</si>
  <si>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</si>
  <si>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</si>
  <si>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</si>
  <si>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</si>
  <si>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</si>
  <si>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</si>
  <si>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</si>
  <si>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</si>
  <si>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</si>
  <si>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</si>
  <si>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</si>
  <si>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</si>
  <si>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</si>
  <si>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</si>
  <si>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</si>
  <si>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</si>
  <si>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</si>
  <si>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</si>
  <si>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</si>
  <si>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</si>
  <si>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</si>
  <si>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</si>
  <si>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</si>
  <si>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</si>
  <si>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</si>
  <si>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</si>
  <si>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</si>
  <si>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</si>
  <si>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</si>
  <si>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</si>
  <si>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</si>
  <si>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</si>
  <si>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</si>
  <si>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</si>
  <si>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</si>
  <si>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</si>
  <si>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</si>
  <si>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</si>
  <si>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</si>
  <si>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</si>
  <si>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</si>
  <si>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</si>
  <si>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</si>
  <si>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</si>
  <si>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</si>
  <si>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</si>
  <si>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</si>
  <si>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</si>
  <si>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</si>
  <si>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</si>
  <si>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</si>
  <si>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</si>
  <si>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</si>
  <si>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</si>
  <si>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</si>
  <si>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</si>
  <si>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</si>
  <si>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</si>
  <si>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</si>
  <si>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</si>
  <si>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</si>
  <si>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</si>
  <si>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</si>
  <si>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</si>
  <si>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</si>
  <si>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</si>
  <si>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</si>
  <si>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</si>
  <si>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</si>
  <si>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</si>
  <si>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</si>
  <si>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</si>
  <si>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</si>
  <si>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</si>
  <si>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</si>
  <si>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</si>
  <si>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</si>
  <si>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</si>
  <si>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</si>
  <si>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</si>
  <si>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</si>
  <si>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</si>
  <si>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</si>
  <si>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</si>
  <si>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</si>
  <si>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</si>
  <si>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</si>
  <si>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</si>
  <si>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</si>
  <si>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</si>
  <si>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</si>
  <si>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</si>
  <si>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</si>
  <si>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</si>
  <si>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</si>
  <si>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</si>
  <si>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</si>
  <si>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</si>
  <si>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</si>
  <si>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</si>
  <si>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</si>
  <si>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</si>
  <si>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</si>
  <si>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</si>
  <si>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</si>
  <si>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</si>
  <si>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</si>
  <si>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</si>
  <si>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</si>
  <si>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</si>
  <si>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</si>
  <si>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</si>
  <si>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</si>
  <si>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</si>
  <si>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</si>
  <si>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</si>
  <si>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</si>
  <si>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</si>
  <si>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</si>
  <si>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</si>
  <si>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</si>
  <si>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</si>
  <si>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</si>
  <si>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</si>
  <si>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</si>
  <si>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</si>
  <si>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</si>
  <si>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</si>
  <si>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</si>
  <si>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</si>
  <si>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</si>
  <si>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</si>
  <si>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</si>
  <si>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</si>
  <si>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</si>
  <si>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</si>
  <si>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</si>
  <si>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</si>
  <si>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</si>
  <si>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</si>
  <si>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</si>
  <si>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</si>
  <si>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</si>
  <si>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</si>
  <si>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</si>
  <si>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</si>
  <si>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</si>
  <si>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</si>
  <si>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</si>
  <si>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</si>
  <si>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</si>
  <si>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</si>
  <si>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</si>
  <si>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</si>
  <si>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</si>
  <si>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</si>
  <si>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</si>
  <si>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</si>
  <si>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</si>
  <si>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</si>
  <si>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</si>
  <si>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</si>
  <si>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</si>
  <si>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</si>
  <si>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</si>
  <si>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</si>
  <si>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</si>
  <si>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</si>
  <si>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</si>
  <si>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</si>
  <si>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</si>
  <si>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</si>
  <si>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</si>
  <si>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</si>
  <si>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</si>
  <si>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</si>
  <si>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</si>
  <si>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</si>
  <si>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</si>
  <si>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</si>
  <si>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</si>
  <si>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</si>
  <si>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</si>
  <si>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</si>
  <si>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</si>
  <si>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</si>
  <si>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</si>
  <si>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</si>
  <si>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</si>
  <si>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</si>
  <si>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</si>
  <si>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</si>
  <si>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</si>
  <si>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</si>
  <si>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</si>
  <si>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</si>
  <si>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</si>
  <si>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</si>
  <si>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</si>
  <si>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</si>
  <si>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</si>
  <si>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</si>
  <si>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</si>
  <si>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</si>
  <si>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</si>
  <si>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</si>
  <si>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</si>
  <si>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</si>
  <si>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</si>
  <si>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</si>
  <si>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</si>
  <si>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</si>
  <si>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</si>
  <si>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</si>
  <si>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</si>
  <si>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</si>
  <si>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</si>
  <si>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</si>
  <si>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</si>
  <si>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</si>
  <si>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</si>
  <si>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</si>
  <si>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</si>
  <si>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</si>
  <si>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</si>
  <si>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</si>
  <si>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</si>
  <si>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</si>
  <si>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</si>
  <si>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</si>
  <si>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</si>
  <si>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</si>
  <si>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</si>
  <si>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</si>
  <si>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</si>
  <si>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</si>
  <si>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</si>
  <si>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</si>
  <si>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</si>
  <si>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</si>
  <si>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</si>
  <si>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</si>
  <si>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</si>
  <si>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</si>
  <si>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</si>
  <si>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</si>
  <si>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</si>
  <si>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</si>
  <si>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</si>
  <si>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</si>
  <si>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</si>
  <si>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</si>
  <si>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</si>
  <si>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</si>
  <si>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</si>
  <si>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</si>
  <si>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</si>
  <si>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</si>
  <si>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</si>
  <si>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</si>
  <si>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</si>
  <si>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</si>
  <si>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</si>
  <si>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</si>
  <si>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</si>
  <si>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</si>
  <si>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</si>
  <si>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</si>
  <si>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</si>
  <si>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</si>
  <si>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</si>
  <si>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</si>
  <si>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</si>
  <si>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</si>
  <si>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</si>
  <si>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</si>
  <si>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</si>
  <si>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</si>
  <si>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</si>
  <si>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</si>
  <si>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</si>
  <si>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</si>
  <si>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</si>
  <si>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</si>
  <si>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</si>
  <si>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</si>
  <si>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</si>
  <si>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</si>
  <si>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</si>
  <si>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</si>
  <si>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</si>
  <si>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</si>
  <si>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</si>
  <si>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</si>
  <si>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</si>
  <si>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</si>
  <si>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</si>
  <si>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</si>
  <si>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</si>
  <si>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</si>
  <si>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</si>
  <si>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</si>
  <si>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</si>
  <si>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</si>
  <si>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</si>
  <si>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</si>
  <si>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</si>
  <si>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</si>
  <si>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</si>
  <si>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</si>
  <si>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</si>
  <si>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</si>
  <si>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</si>
  <si>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</si>
  <si>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</si>
  <si>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</si>
  <si>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</si>
  <si>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</si>
  <si>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</si>
  <si>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</si>
  <si>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</si>
  <si>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</si>
  <si>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</si>
  <si>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</si>
  <si>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</si>
  <si>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</si>
  <si>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</si>
  <si>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</si>
  <si>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</si>
  <si>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</si>
  <si>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</si>
  <si>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</si>
  <si>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</si>
  <si>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</si>
  <si>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</si>
  <si>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</si>
  <si>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</si>
  <si>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</si>
  <si>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</si>
  <si>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</si>
  <si>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</si>
  <si>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</si>
  <si>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</si>
  <si>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</si>
  <si>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</si>
  <si>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</si>
  <si>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</si>
  <si>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</si>
  <si>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</si>
  <si>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</si>
  <si>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</si>
  <si>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</si>
  <si>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</si>
  <si>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</si>
  <si>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</si>
  <si>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</si>
  <si>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</si>
  <si>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</si>
  <si>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</si>
  <si>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</si>
  <si>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</si>
  <si>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</si>
  <si>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</si>
  <si>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</si>
  <si>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</si>
  <si>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</si>
  <si>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</si>
  <si>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</si>
  <si>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</si>
  <si>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</si>
  <si>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</si>
  <si>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</si>
  <si>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</si>
  <si>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</si>
  <si>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</si>
  <si>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</si>
  <si>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</si>
  <si>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</si>
  <si>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</si>
  <si>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</si>
  <si>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</si>
  <si>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</si>
  <si>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</si>
  <si>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</si>
  <si>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</si>
  <si>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</si>
  <si>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</si>
  <si>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</si>
  <si>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</si>
  <si>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</si>
  <si>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</si>
  <si>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</si>
  <si>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</si>
  <si>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</si>
  <si>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</si>
  <si>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</si>
  <si>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</si>
  <si>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</si>
  <si>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</si>
  <si>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</si>
  <si>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</si>
  <si>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</si>
  <si>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</si>
  <si>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</si>
  <si>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</si>
  <si>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</si>
  <si>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</si>
  <si>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</si>
  <si>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</si>
  <si>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</si>
  <si>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</si>
  <si>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</si>
  <si>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</si>
  <si>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</si>
  <si>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</si>
  <si>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</si>
  <si>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</si>
  <si>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</si>
  <si>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</si>
  <si>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</si>
  <si>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</si>
  <si>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</si>
  <si>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</si>
  <si>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</si>
  <si>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</si>
  <si>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</si>
  <si>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</si>
  <si>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</si>
  <si>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</si>
  <si>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</si>
  <si>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</si>
  <si>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</si>
  <si>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</si>
  <si>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</si>
  <si>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</si>
  <si>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</si>
  <si>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</si>
  <si>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</si>
  <si>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</si>
  <si>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</si>
  <si>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</si>
  <si>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</si>
  <si>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</si>
  <si>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</si>
  <si>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</si>
  <si>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</si>
  <si>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</si>
  <si>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</si>
  <si>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</si>
  <si>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</si>
  <si>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</si>
  <si>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</si>
  <si>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</si>
  <si>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</si>
  <si>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</si>
  <si>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</si>
  <si>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</si>
  <si>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</si>
  <si>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</si>
  <si>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</si>
  <si>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</si>
  <si>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</si>
  <si>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</si>
  <si>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</si>
  <si>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</si>
  <si>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</si>
  <si>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</si>
  <si>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</si>
  <si>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</si>
  <si>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</si>
  <si>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</si>
  <si>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</si>
  <si>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</si>
  <si>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</si>
  <si>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</si>
  <si>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</si>
  <si>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</si>
  <si>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</si>
  <si>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</si>
  <si>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</si>
  <si>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</si>
  <si>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</si>
  <si>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</si>
  <si>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</si>
  <si>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</si>
  <si>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</si>
  <si>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</si>
  <si>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</si>
  <si>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</si>
  <si>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</si>
  <si>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</si>
  <si>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</si>
  <si>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</si>
  <si>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</si>
  <si>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</si>
  <si>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</si>
  <si>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</si>
  <si>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</si>
  <si>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</si>
  <si>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</si>
  <si>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</si>
  <si>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</si>
  <si>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</si>
  <si>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</si>
  <si>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</si>
  <si>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</si>
  <si>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</si>
  <si>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</si>
  <si>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</si>
  <si>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</si>
  <si>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</si>
  <si>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</si>
  <si>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</si>
  <si>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</si>
  <si>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</si>
  <si>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</si>
  <si>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</si>
  <si>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</si>
  <si>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</si>
  <si>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</si>
  <si>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</si>
  <si>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</si>
  <si>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</si>
  <si>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</si>
  <si>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</si>
  <si>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</si>
  <si>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</si>
  <si>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</si>
  <si>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</si>
  <si>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</si>
  <si>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</si>
  <si>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</si>
  <si>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</si>
  <si>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</si>
  <si>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</si>
  <si>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</si>
  <si>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</si>
  <si>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</si>
  <si>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</si>
  <si>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</si>
  <si>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</si>
  <si>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</si>
  <si>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</si>
  <si>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</si>
  <si>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</si>
  <si>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</si>
  <si>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</si>
  <si>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</si>
  <si>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</si>
  <si>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</si>
  <si>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</si>
  <si>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</si>
  <si>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</si>
  <si>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</si>
  <si>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</si>
  <si>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</si>
  <si>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</si>
  <si>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</si>
  <si>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</si>
  <si>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</si>
  <si>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</si>
  <si>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</si>
  <si>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</si>
  <si>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</si>
  <si>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</si>
  <si>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</si>
  <si>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</si>
  <si>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</si>
  <si>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</si>
  <si>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</si>
  <si>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</si>
  <si>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</si>
  <si>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</si>
  <si>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</si>
  <si>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</si>
  <si>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</si>
  <si>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</si>
  <si>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</si>
  <si>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</si>
  <si>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</si>
  <si>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</si>
  <si>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</si>
  <si>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</si>
  <si>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</si>
  <si>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</si>
  <si>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</si>
  <si>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</si>
  <si>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</si>
  <si>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</si>
  <si>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</si>
  <si>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</si>
  <si>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</si>
  <si>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</si>
  <si>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</si>
  <si>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</si>
  <si>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</si>
  <si>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</si>
  <si>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</si>
  <si>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</si>
  <si>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</si>
  <si>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</si>
  <si>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</si>
  <si>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</si>
  <si>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</si>
  <si>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</si>
  <si>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</si>
  <si>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</si>
  <si>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</si>
  <si>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</si>
  <si>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</si>
  <si>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</si>
  <si>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</si>
  <si>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</si>
  <si>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</si>
  <si>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</si>
  <si>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</si>
  <si>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</si>
  <si>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</si>
  <si>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</si>
  <si>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</si>
  <si>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</si>
  <si>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</si>
  <si>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</si>
  <si>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</si>
  <si>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</si>
  <si>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</si>
  <si>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</si>
  <si>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</si>
  <si>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</si>
  <si>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</si>
  <si>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</si>
  <si>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</si>
  <si>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</si>
  <si>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</si>
  <si>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</si>
  <si>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</si>
  <si>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</si>
  <si>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</si>
  <si>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</si>
  <si>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</si>
  <si>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</si>
  <si>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</si>
  <si>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</si>
  <si>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</si>
  <si>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</si>
  <si>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</si>
  <si>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</si>
  <si>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</si>
  <si>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</si>
  <si>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</si>
  <si>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</si>
  <si>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</si>
  <si>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</si>
  <si>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</si>
  <si>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</si>
  <si>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</si>
  <si>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</si>
  <si>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</si>
  <si>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</si>
  <si>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</si>
  <si>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</si>
  <si>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</si>
  <si>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</si>
  <si>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</si>
  <si>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</si>
  <si>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</si>
  <si>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</si>
  <si>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</si>
  <si>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</si>
  <si>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</si>
  <si>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</si>
  <si>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</si>
  <si>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</si>
  <si>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</si>
  <si>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</si>
  <si>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</si>
  <si>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</si>
  <si>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</si>
  <si>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</si>
  <si>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</si>
  <si>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</si>
  <si>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</si>
  <si>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</si>
  <si>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</si>
  <si>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</si>
  <si>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</si>
  <si>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</si>
  <si>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</si>
  <si>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</si>
  <si>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</si>
  <si>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</si>
  <si>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</si>
  <si>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</si>
  <si>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</si>
  <si>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</si>
  <si>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</si>
  <si>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</si>
  <si>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</si>
  <si>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</si>
  <si>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</si>
  <si>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</si>
  <si>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</si>
  <si>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</si>
  <si>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</si>
  <si>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</si>
  <si>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</si>
  <si>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</si>
  <si>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</si>
  <si>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</si>
  <si>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</si>
  <si>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</si>
  <si>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</si>
  <si>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</si>
  <si>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</si>
  <si>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</si>
  <si>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</si>
  <si>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</si>
  <si>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</si>
  <si>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</si>
  <si>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</si>
  <si>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</si>
  <si>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</si>
  <si>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</si>
  <si>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</si>
  <si>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</si>
  <si>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</si>
  <si>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</si>
  <si>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</si>
  <si>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</si>
  <si>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</si>
  <si>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</si>
  <si>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</si>
  <si>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</si>
  <si>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</si>
  <si>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</si>
  <si>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</si>
  <si>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</si>
  <si>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</si>
  <si>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</si>
  <si>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</si>
  <si>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</si>
  <si>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</si>
  <si>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</si>
  <si>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</si>
  <si>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</si>
  <si>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</si>
  <si>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</si>
  <si>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</si>
  <si>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</si>
  <si>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</si>
  <si>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</si>
  <si>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</si>
  <si>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</si>
  <si>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</si>
  <si>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</si>
  <si>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</si>
  <si>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</si>
  <si>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</si>
  <si>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</si>
  <si>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</si>
  <si>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</si>
  <si>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</si>
  <si>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</si>
  <si>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</si>
  <si>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</si>
  <si>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</si>
  <si>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</si>
  <si>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</si>
  <si>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</si>
  <si>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</si>
  <si>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</si>
  <si>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</si>
  <si>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</si>
  <si>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</si>
  <si>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</si>
  <si>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</si>
  <si>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</si>
  <si>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</si>
  <si>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</si>
  <si>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</si>
  <si>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</si>
  <si>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</si>
  <si>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</si>
  <si>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</si>
  <si>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</si>
  <si>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</si>
  <si>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</si>
  <si>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</si>
  <si>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</si>
  <si>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</si>
  <si>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</si>
  <si>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</si>
  <si>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</si>
  <si>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</si>
  <si>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</si>
  <si>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</si>
  <si>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</si>
  <si>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</si>
  <si>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</si>
  <si>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</si>
  <si>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</si>
  <si>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</si>
  <si>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</si>
  <si>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</si>
  <si>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</si>
  <si>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</si>
  <si>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</si>
  <si>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</si>
  <si>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</si>
  <si>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</si>
  <si>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</si>
  <si>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</si>
  <si>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</si>
  <si>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</si>
  <si>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</si>
  <si>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</si>
  <si>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</si>
  <si>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</si>
  <si>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</si>
  <si>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</si>
  <si>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</si>
  <si>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</si>
  <si>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</si>
  <si>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</si>
  <si>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</si>
  <si>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</si>
  <si>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</si>
  <si>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</si>
  <si>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</si>
  <si>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</si>
  <si>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</si>
  <si>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</si>
  <si>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</si>
  <si>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</si>
  <si>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</si>
  <si>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</si>
  <si>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</si>
  <si>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</si>
  <si>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</si>
  <si>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</si>
  <si>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</si>
  <si>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</si>
  <si>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</si>
  <si>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</si>
  <si>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</si>
  <si>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</si>
  <si>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</si>
  <si>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</si>
  <si>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</si>
  <si>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</si>
  <si>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</si>
  <si>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</si>
  <si>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</si>
  <si>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</si>
  <si>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</si>
  <si>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</si>
  <si>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</si>
  <si>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</si>
  <si>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</si>
  <si>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</si>
  <si>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</si>
  <si>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</si>
  <si>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</si>
  <si>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</si>
  <si>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</si>
  <si>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</si>
  <si>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</si>
  <si>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</si>
  <si>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</si>
  <si>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</si>
  <si>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</si>
  <si>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</si>
  <si>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</si>
  <si>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</si>
  <si>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</si>
  <si>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</si>
  <si>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</si>
  <si>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</si>
  <si>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</si>
  <si>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</si>
  <si>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</si>
  <si>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</si>
  <si>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</si>
  <si>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</si>
  <si>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</si>
  <si>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</si>
  <si>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</si>
  <si>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</si>
  <si>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</si>
  <si>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</si>
  <si>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</si>
  <si>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</si>
  <si>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</si>
  <si>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</si>
  <si>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</si>
  <si>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</si>
  <si>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</si>
  <si>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</si>
  <si>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</si>
  <si>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</si>
  <si>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</si>
  <si>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</si>
  <si>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</si>
  <si>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</si>
  <si>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</si>
  <si>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</si>
  <si>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</si>
  <si>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</si>
  <si>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</si>
  <si>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</si>
  <si>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</si>
  <si>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</si>
  <si>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</si>
  <si>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</si>
  <si>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</si>
  <si>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</si>
  <si>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</si>
  <si>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</si>
  <si>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</si>
  <si>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</si>
  <si>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</si>
  <si>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</si>
  <si>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</si>
  <si>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</si>
  <si>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</si>
  <si>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</si>
  <si>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</si>
  <si>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</si>
  <si>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</si>
  <si>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</si>
  <si>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</si>
  <si>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</si>
  <si>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</si>
  <si>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</si>
  <si>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</si>
  <si>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</si>
  <si>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</si>
  <si>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</si>
  <si>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</si>
  <si>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</si>
  <si>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</si>
  <si>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</si>
  <si>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</si>
  <si>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</si>
  <si>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</si>
  <si>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</si>
  <si>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</si>
  <si>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</si>
  <si>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</si>
  <si>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</si>
  <si>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</si>
  <si>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</si>
  <si>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</si>
  <si>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</si>
  <si>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</si>
  <si>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</si>
  <si>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</si>
  <si>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</si>
  <si>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</si>
  <si>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</si>
  <si>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</si>
  <si>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</si>
  <si>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</si>
  <si>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</si>
  <si>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</si>
  <si>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</si>
  <si>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</si>
  <si>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</si>
  <si>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</si>
  <si>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</si>
  <si>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</si>
  <si>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</si>
  <si>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</si>
  <si>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</si>
  <si>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</si>
  <si>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</si>
  <si>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</si>
  <si>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</si>
  <si>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</si>
  <si>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</si>
  <si>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</si>
  <si>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</si>
  <si>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</si>
  <si>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</si>
  <si>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</si>
  <si>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</si>
  <si>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</si>
  <si>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</si>
  <si>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</si>
  <si>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</si>
  <si>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</si>
  <si>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</si>
  <si>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</si>
  <si>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</si>
  <si>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</si>
  <si>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</si>
  <si>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</si>
  <si>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</si>
  <si>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</si>
  <si>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</si>
  <si>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</si>
  <si>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</si>
  <si>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</si>
  <si>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</si>
  <si>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</si>
  <si>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</si>
  <si>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</si>
  <si>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</si>
  <si>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</si>
  <si>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</si>
  <si>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</si>
  <si>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</si>
  <si>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</si>
  <si>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</si>
  <si>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</si>
  <si>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</si>
  <si>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</si>
  <si>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</si>
  <si>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</si>
  <si>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</si>
  <si>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</si>
  <si>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</si>
  <si>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</si>
  <si>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</si>
  <si>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</si>
  <si>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</si>
  <si>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</si>
  <si>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</si>
  <si>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</si>
  <si>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</si>
  <si>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</si>
  <si>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</si>
  <si>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</si>
  <si>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</si>
  <si>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</si>
  <si>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</si>
  <si>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</si>
  <si>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</si>
  <si>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</si>
  <si>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</si>
  <si>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</si>
  <si>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</si>
  <si>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</si>
  <si>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</si>
  <si>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</si>
  <si>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</si>
  <si>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</si>
  <si>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</si>
  <si>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</si>
  <si>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</si>
  <si>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</si>
  <si>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</si>
  <si>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</si>
  <si>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</si>
  <si>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</si>
  <si>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</si>
  <si>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</si>
  <si>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</si>
  <si>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</si>
  <si>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</si>
  <si>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</si>
  <si>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</si>
  <si>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</si>
  <si>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</si>
  <si>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</si>
  <si>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</si>
  <si>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</si>
  <si>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</si>
  <si>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</si>
  <si>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</si>
  <si>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</si>
  <si>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</si>
  <si>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</si>
  <si>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</si>
  <si>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</si>
  <si>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</si>
  <si>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</si>
  <si>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</si>
  <si>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</si>
  <si>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</si>
  <si>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</si>
  <si>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</si>
  <si>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</si>
  <si>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</si>
  <si>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</si>
  <si>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</si>
  <si>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</si>
  <si>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</si>
  <si>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</si>
  <si>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</si>
  <si>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</si>
  <si>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</si>
  <si>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</si>
  <si>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</si>
  <si>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</si>
  <si>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</si>
  <si>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</si>
  <si>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</si>
  <si>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</si>
  <si>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</si>
  <si>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</si>
  <si>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</si>
  <si>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</si>
  <si>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</si>
  <si>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</si>
  <si>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</si>
  <si>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</si>
  <si>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</si>
  <si>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</si>
  <si>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</si>
  <si>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</si>
  <si>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</si>
  <si>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</si>
  <si>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</si>
  <si>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</si>
  <si>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</si>
  <si>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</si>
  <si>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</si>
  <si>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</si>
  <si>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</si>
  <si>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</si>
  <si>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</si>
  <si>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</si>
  <si>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</si>
  <si>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</si>
  <si>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</si>
  <si>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</si>
  <si>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</si>
  <si>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</si>
  <si>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</si>
  <si>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</si>
  <si>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</si>
  <si>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</si>
  <si>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</si>
  <si>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</si>
  <si>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</si>
  <si>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</si>
  <si>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</si>
  <si>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</si>
  <si>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</si>
  <si>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</si>
  <si>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</si>
  <si>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</si>
  <si>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</si>
  <si>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</si>
  <si>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</si>
  <si>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</si>
  <si>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</si>
  <si>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</si>
  <si>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</si>
  <si>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</si>
  <si>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</si>
  <si>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</si>
  <si>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</si>
  <si>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</si>
  <si>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</si>
  <si>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</si>
  <si>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</si>
  <si>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</si>
  <si>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</si>
  <si>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</si>
  <si>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</si>
  <si>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</si>
  <si>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</si>
  <si>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</si>
  <si>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</si>
  <si>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</si>
  <si>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</si>
  <si>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</si>
  <si>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</si>
  <si>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</si>
  <si>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</si>
  <si>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</si>
  <si>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</si>
  <si>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</si>
  <si>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</si>
  <si>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</si>
  <si>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</si>
  <si>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</si>
  <si>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</si>
  <si>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</si>
  <si>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</si>
  <si>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</si>
  <si>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</si>
  <si>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</si>
  <si>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</si>
  <si>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</si>
  <si>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</si>
  <si>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</si>
  <si>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</si>
  <si>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</si>
  <si>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</si>
  <si>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</si>
  <si>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</si>
  <si>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</si>
  <si>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</si>
  <si>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</si>
  <si>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</si>
  <si>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</si>
  <si>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</si>
  <si>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</si>
  <si>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</si>
  <si>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</si>
  <si>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</si>
  <si>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</si>
  <si>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</si>
  <si>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</si>
  <si>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</si>
  <si>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</si>
  <si>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</si>
  <si>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</si>
  <si>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</si>
  <si>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</si>
  <si>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</si>
  <si>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</si>
  <si>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</si>
  <si>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</si>
  <si>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</si>
  <si>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</si>
  <si>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</si>
  <si>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</si>
  <si>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</si>
  <si>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</si>
  <si>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</si>
  <si>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</si>
  <si>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</si>
  <si>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</si>
  <si>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</si>
  <si>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</si>
  <si>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</si>
  <si>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</si>
  <si>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</si>
  <si>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</si>
  <si>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</si>
  <si>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</si>
  <si>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</si>
  <si>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</si>
  <si>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</si>
  <si>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</si>
  <si>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</si>
  <si>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</si>
  <si>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</si>
  <si>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</si>
  <si>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</si>
  <si>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</si>
  <si>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</si>
  <si>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</si>
  <si>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</si>
  <si>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</si>
  <si>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</si>
  <si>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</si>
  <si>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</si>
  <si>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</si>
  <si>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</si>
  <si>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</si>
  <si>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</si>
  <si>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</si>
  <si>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</si>
  <si>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</si>
  <si>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</si>
  <si>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</si>
  <si>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</si>
  <si>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</si>
  <si>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</si>
  <si>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</si>
  <si>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</si>
  <si>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</si>
  <si>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</si>
  <si>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</si>
  <si>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</si>
  <si>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</si>
  <si>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</si>
  <si>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</si>
  <si>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</si>
  <si>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</si>
  <si>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</si>
  <si>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</si>
  <si>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</si>
  <si>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</si>
  <si>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</si>
  <si>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</si>
  <si>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</si>
  <si>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</si>
  <si>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</si>
  <si>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</si>
  <si>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</si>
  <si>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</si>
  <si>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</si>
  <si>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</si>
  <si>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</si>
  <si>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</si>
  <si>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</si>
  <si>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</si>
  <si>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</si>
  <si>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</si>
  <si>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</si>
  <si>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</si>
  <si>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</si>
  <si>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</si>
  <si>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</si>
  <si>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</si>
  <si>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</si>
  <si>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</si>
  <si>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</si>
  <si>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</si>
  <si>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</si>
  <si>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</si>
  <si>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</si>
  <si>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</si>
  <si>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</si>
  <si>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</si>
  <si>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</si>
  <si>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</si>
  <si>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</si>
  <si>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</si>
  <si>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</si>
  <si>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</si>
  <si>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</si>
  <si>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</si>
  <si>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</si>
  <si>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</si>
  <si>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</si>
  <si>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</si>
  <si>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</si>
  <si>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</si>
  <si>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</si>
  <si>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</si>
  <si>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</si>
  <si>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</si>
  <si>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</si>
  <si>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</si>
  <si>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</si>
  <si>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</si>
  <si>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</si>
  <si>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</si>
  <si>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</si>
  <si>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</si>
  <si>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</si>
  <si>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</si>
  <si>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</si>
  <si>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</si>
  <si>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</si>
  <si>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</si>
  <si>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</si>
  <si>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</si>
  <si>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</si>
  <si>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</si>
  <si>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</si>
  <si>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</si>
  <si>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</si>
  <si>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</si>
  <si>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</si>
  <si>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</si>
  <si>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</si>
  <si>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</si>
  <si>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</si>
  <si>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</si>
  <si>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</si>
  <si>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</si>
  <si>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</si>
  <si>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</si>
  <si>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</si>
  <si>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</si>
  <si>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</si>
  <si>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</si>
  <si>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</si>
  <si>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</si>
  <si>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</si>
  <si>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</si>
  <si>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</si>
  <si>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</si>
  <si>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</si>
  <si>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</si>
  <si>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</si>
  <si>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</si>
  <si>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</si>
  <si>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</si>
  <si>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</si>
  <si>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</si>
  <si>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</si>
  <si>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</si>
  <si>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</si>
  <si>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</si>
  <si>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</si>
  <si>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</si>
  <si>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</si>
  <si>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</si>
  <si>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</si>
  <si>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</si>
  <si>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</si>
  <si>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</si>
  <si>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</si>
  <si>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</si>
  <si>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</si>
  <si>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</si>
  <si>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</si>
  <si>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</si>
  <si>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</si>
  <si>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</si>
  <si>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</si>
  <si>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</si>
  <si>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</si>
  <si>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</si>
  <si>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</si>
  <si>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</si>
  <si>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</si>
  <si>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</si>
  <si>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</si>
  <si>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</si>
  <si>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</si>
  <si>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</si>
  <si>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</si>
  <si>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</si>
  <si>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</si>
  <si>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</si>
  <si>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</si>
  <si>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</si>
  <si>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</si>
  <si>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</si>
  <si>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</si>
  <si>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</si>
  <si>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</si>
  <si>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</si>
  <si>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</si>
  <si>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</si>
  <si>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</si>
  <si>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</si>
  <si>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</si>
  <si>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</si>
  <si>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</si>
  <si>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</si>
  <si>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</si>
  <si>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</si>
  <si>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</si>
  <si>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</si>
  <si>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</si>
  <si>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</si>
  <si>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</si>
  <si>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</si>
  <si>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</si>
  <si>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</si>
  <si>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</si>
  <si>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</si>
  <si>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</si>
  <si>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</si>
  <si>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</si>
  <si>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</si>
  <si>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</si>
  <si>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</si>
  <si>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</si>
  <si>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</si>
  <si>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</si>
  <si>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</si>
  <si>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</si>
  <si>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</si>
  <si>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</si>
  <si>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</si>
  <si>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</si>
  <si>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</si>
  <si>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</si>
  <si>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</si>
  <si>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</si>
  <si>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</si>
  <si>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</si>
  <si>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</si>
  <si>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</si>
  <si>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</si>
  <si>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</si>
  <si>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</si>
  <si>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</si>
  <si>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</si>
  <si>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</si>
  <si>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</si>
  <si>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</si>
  <si>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</si>
  <si>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</si>
  <si>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</si>
  <si>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</si>
  <si>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</si>
  <si>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</si>
  <si>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</si>
  <si>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</si>
  <si>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</si>
  <si>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</si>
  <si>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</si>
  <si>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</si>
  <si>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</si>
  <si>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</si>
  <si>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</si>
  <si>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</si>
  <si>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</si>
  <si>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</si>
  <si>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</si>
  <si>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</si>
  <si>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</si>
  <si>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</si>
  <si>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</si>
  <si>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</si>
  <si>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</si>
  <si>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</si>
  <si>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</si>
  <si>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</si>
  <si>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</si>
  <si>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</si>
  <si>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</si>
  <si>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</si>
  <si>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</si>
  <si>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</si>
  <si>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</si>
  <si>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</si>
  <si>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</si>
  <si>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</si>
  <si>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</si>
  <si>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</si>
  <si>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</si>
  <si>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</si>
  <si>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</si>
  <si>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</si>
  <si>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</si>
  <si>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</si>
  <si>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</si>
  <si>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</si>
  <si>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</si>
  <si>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</si>
  <si>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</si>
  <si>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</si>
  <si>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</si>
  <si>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</si>
  <si>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</si>
  <si>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</si>
  <si>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</si>
  <si>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</si>
  <si>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</si>
  <si>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</si>
  <si>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</si>
  <si>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</si>
  <si>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</si>
  <si>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</si>
  <si>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</si>
  <si>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</si>
  <si>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</si>
  <si>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</si>
  <si>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</si>
  <si>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</si>
  <si>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</si>
  <si>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</si>
  <si>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</si>
  <si>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</si>
  <si>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</si>
  <si>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</si>
  <si>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</si>
  <si>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</si>
  <si>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</si>
  <si>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</si>
  <si>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</si>
  <si>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</si>
  <si>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</si>
  <si>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</si>
  <si>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</si>
  <si>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</si>
  <si>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</si>
  <si>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</si>
  <si>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</si>
  <si>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</si>
  <si>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</si>
  <si>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</si>
  <si>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</si>
  <si>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</si>
  <si>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</si>
  <si>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</si>
  <si>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</si>
  <si>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</si>
  <si>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</si>
  <si>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</si>
  <si>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</si>
  <si>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</si>
  <si>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</si>
  <si>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</si>
  <si>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</si>
  <si>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</si>
  <si>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</si>
  <si>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</si>
  <si>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</si>
  <si>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</si>
  <si>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</si>
  <si>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</si>
  <si>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</si>
  <si>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</si>
  <si>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</si>
  <si>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</si>
  <si>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</si>
  <si>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</si>
  <si>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</si>
  <si>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</si>
  <si>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</si>
  <si>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</si>
  <si>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</si>
  <si>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</si>
  <si>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</si>
  <si>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</si>
  <si>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</si>
  <si>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</si>
  <si>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</si>
  <si>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</si>
  <si>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</si>
  <si>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</si>
  <si>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</si>
  <si>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</si>
  <si>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</si>
  <si>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</si>
  <si>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</si>
  <si>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</si>
  <si>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</si>
  <si>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</si>
  <si>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</si>
  <si>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</si>
  <si>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</si>
  <si>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</si>
  <si>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</si>
  <si>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</si>
  <si>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</si>
  <si>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</si>
  <si>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</si>
  <si>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</si>
  <si>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</si>
  <si>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</si>
  <si>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</si>
  <si>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</si>
  <si>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</si>
  <si>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</si>
  <si>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</si>
  <si>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</si>
  <si>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</si>
  <si>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</si>
  <si>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</si>
  <si>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</si>
  <si>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</si>
  <si>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</si>
  <si>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</si>
  <si>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</si>
  <si>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</si>
  <si>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</si>
  <si>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</si>
  <si>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</si>
  <si>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</si>
  <si>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</si>
  <si>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</si>
  <si>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</si>
  <si>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</si>
  <si>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</si>
  <si>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</si>
  <si>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</si>
  <si>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</si>
  <si>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</si>
  <si>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</si>
  <si>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</si>
  <si>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</si>
  <si>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</si>
  <si>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</si>
  <si>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</si>
  <si>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</si>
  <si>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</si>
  <si>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</si>
  <si>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</si>
  <si>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</si>
  <si>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</si>
  <si>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</si>
  <si>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</si>
  <si>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</si>
  <si>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</si>
  <si>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</si>
  <si>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</si>
  <si>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</si>
  <si>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</si>
  <si>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</si>
  <si>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</si>
  <si>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</si>
  <si>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</si>
  <si>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</si>
  <si>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</si>
  <si>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</si>
  <si>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</si>
  <si>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</si>
  <si>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</si>
  <si>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</si>
  <si>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</si>
  <si>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</si>
  <si>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</si>
  <si>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</si>
  <si>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</si>
  <si>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</si>
  <si>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</si>
  <si>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</si>
  <si>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</si>
  <si>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</si>
  <si>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</si>
  <si>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</si>
  <si>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</si>
  <si>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</si>
  <si>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</si>
  <si>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</si>
  <si>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</si>
  <si>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</si>
  <si>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</si>
  <si>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</si>
  <si>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</si>
  <si>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</si>
  <si>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</si>
  <si>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</si>
  <si>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</si>
  <si>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</si>
  <si>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</si>
  <si>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</si>
  <si>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</si>
  <si>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</si>
  <si>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</si>
  <si>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</si>
  <si>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</si>
  <si>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</si>
  <si>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</si>
  <si>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</si>
  <si>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</si>
  <si>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</si>
  <si>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</si>
  <si>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</si>
  <si>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</si>
  <si>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</si>
  <si>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</si>
  <si>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</si>
  <si>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</si>
  <si>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</si>
  <si>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</si>
  <si>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</si>
  <si>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</si>
  <si>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</si>
  <si>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</si>
  <si>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</si>
  <si>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</si>
  <si>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</si>
  <si>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</si>
  <si>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</si>
  <si>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</si>
  <si>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</si>
  <si>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</si>
  <si>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</si>
  <si>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</si>
  <si>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</si>
  <si>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</si>
  <si>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</si>
  <si>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</si>
  <si>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</si>
  <si>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</si>
  <si>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</si>
  <si>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</si>
  <si>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</si>
  <si>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</si>
  <si>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</si>
  <si>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</si>
  <si>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</si>
  <si>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</si>
  <si>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</si>
  <si>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</si>
  <si>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</si>
  <si>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</si>
  <si>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</si>
  <si>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</si>
  <si>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</si>
  <si>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</si>
  <si>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</si>
  <si>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</si>
  <si>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</si>
  <si>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</si>
  <si>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</si>
  <si>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</si>
  <si>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</si>
  <si>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</si>
  <si>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</si>
  <si>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</si>
  <si>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</si>
  <si>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</si>
  <si>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</si>
  <si>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</si>
  <si>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</si>
  <si>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</si>
  <si>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</si>
  <si>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</si>
  <si>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</si>
  <si>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</si>
  <si>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</si>
  <si>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</si>
  <si>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</si>
  <si>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</si>
  <si>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</si>
  <si>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</si>
  <si>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</si>
  <si>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</si>
  <si>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</si>
  <si>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</si>
  <si>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</si>
  <si>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</si>
  <si>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</si>
  <si>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</si>
  <si>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</si>
  <si>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</si>
  <si>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</si>
  <si>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</si>
  <si>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</si>
  <si>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</si>
  <si>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</si>
  <si>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</si>
  <si>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</si>
  <si>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</si>
  <si>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</si>
  <si>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</si>
  <si>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</si>
  <si>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</si>
  <si>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</si>
  <si>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</si>
  <si>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</si>
  <si>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</si>
  <si>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</si>
  <si>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</si>
  <si>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</si>
  <si>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</si>
  <si>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</si>
  <si>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</si>
  <si>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</si>
  <si>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</si>
  <si>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</si>
  <si>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</si>
  <si>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</si>
  <si>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</si>
  <si>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</si>
  <si>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</si>
  <si>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</si>
  <si>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</si>
  <si>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</si>
  <si>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</si>
  <si>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</si>
  <si>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</si>
  <si>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</si>
  <si>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</si>
  <si>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</si>
  <si>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</si>
  <si>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</si>
  <si>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</si>
  <si>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</si>
  <si>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</si>
  <si>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</si>
  <si>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</si>
  <si>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</si>
  <si>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</si>
  <si>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</si>
  <si>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</si>
  <si>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</si>
  <si>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</si>
  <si>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</si>
  <si>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</si>
  <si>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</si>
  <si>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</si>
  <si>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</si>
  <si>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</si>
  <si>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</si>
  <si>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</si>
  <si>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</si>
  <si>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</si>
  <si>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</si>
  <si>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</si>
  <si>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</si>
  <si>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</si>
  <si>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</si>
  <si>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</si>
  <si>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</si>
  <si>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</si>
  <si>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</si>
  <si>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</si>
  <si>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</si>
  <si>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</si>
  <si>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</si>
  <si>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</si>
  <si>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</si>
  <si>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</si>
  <si>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</si>
  <si>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</si>
  <si>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</si>
  <si>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</si>
  <si>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</si>
  <si>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</si>
  <si>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</si>
  <si>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</si>
  <si>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</si>
  <si>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</si>
  <si>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</si>
  <si>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</si>
  <si>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</si>
  <si>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</si>
  <si>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</si>
  <si>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</si>
  <si>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</si>
  <si>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</si>
  <si>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</si>
  <si>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</si>
  <si>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</si>
  <si>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</si>
  <si>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</si>
  <si>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</si>
  <si>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</si>
  <si>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</si>
  <si>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</si>
  <si>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</si>
  <si>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</si>
  <si>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</si>
  <si>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</si>
  <si>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</si>
  <si>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</si>
  <si>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</si>
  <si>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</si>
  <si>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</si>
  <si>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</si>
  <si>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</si>
  <si>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</si>
  <si>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</si>
  <si>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</si>
  <si>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</si>
  <si>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</si>
  <si>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</si>
  <si>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</si>
  <si>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</si>
  <si>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</si>
  <si>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</si>
  <si>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</si>
  <si>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</si>
  <si>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</si>
  <si>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</si>
  <si>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</si>
  <si>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</si>
  <si>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</si>
  <si>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</si>
  <si>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</si>
  <si>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</si>
  <si>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</si>
  <si>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</si>
  <si>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</si>
  <si>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</si>
  <si>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</si>
  <si>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</si>
  <si>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</si>
  <si>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</si>
  <si>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</si>
  <si>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</si>
  <si>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</si>
  <si>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</si>
  <si>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</si>
  <si>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</si>
  <si>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</si>
  <si>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</si>
  <si>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</si>
  <si>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</si>
  <si>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</si>
  <si>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</si>
  <si>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</si>
  <si>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</si>
  <si>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</si>
  <si>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</si>
  <si>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</si>
  <si>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</si>
  <si>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</si>
  <si>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</si>
  <si>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</si>
  <si>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</si>
  <si>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</si>
  <si>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</si>
  <si>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</si>
  <si>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</si>
  <si>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</si>
  <si>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</si>
  <si>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</si>
  <si>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</si>
  <si>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</si>
  <si>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</si>
  <si>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</si>
  <si>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</si>
  <si>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</si>
  <si>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</si>
  <si>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</si>
  <si>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</si>
  <si>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</si>
  <si>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</si>
  <si>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</si>
  <si>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</si>
  <si>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</si>
  <si>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</si>
  <si>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</si>
  <si>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</si>
  <si>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</si>
  <si>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</si>
  <si>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</si>
  <si>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</si>
  <si>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</si>
  <si>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</si>
  <si>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</si>
  <si>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</si>
  <si>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</si>
  <si>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</si>
  <si>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</si>
  <si>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</si>
  <si>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</si>
  <si>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</si>
  <si>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</si>
  <si>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</si>
  <si>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</si>
  <si>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</si>
  <si>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</si>
  <si>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</si>
  <si>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</si>
  <si>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</si>
  <si>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</si>
  <si>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</si>
  <si>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</si>
  <si>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</si>
  <si>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</si>
  <si>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</si>
  <si>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</si>
  <si>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</si>
  <si>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</si>
  <si>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</si>
  <si>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</si>
  <si>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</si>
  <si>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</si>
  <si>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</si>
  <si>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</si>
  <si>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</si>
  <si>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</si>
  <si>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</si>
  <si>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</si>
  <si>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</si>
  <si>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</si>
  <si>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</si>
  <si>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</si>
  <si>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</si>
  <si>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</si>
  <si>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</si>
  <si>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</si>
  <si>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</si>
  <si>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</si>
  <si>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</si>
  <si>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</si>
  <si>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</si>
  <si>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</si>
  <si>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</si>
  <si>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</si>
  <si>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</si>
  <si>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</si>
  <si>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</si>
  <si>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</si>
  <si>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</si>
  <si>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</si>
  <si>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</si>
  <si>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</si>
  <si>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</si>
  <si>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</si>
  <si>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</si>
  <si>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</si>
  <si>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</si>
  <si>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</si>
  <si>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</si>
  <si>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</si>
  <si>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</si>
  <si>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</si>
  <si>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</si>
  <si>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</si>
  <si>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</si>
  <si>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</si>
  <si>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</si>
  <si>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</si>
  <si>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</si>
  <si>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</si>
  <si>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</si>
  <si>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</si>
  <si>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</si>
  <si>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</si>
  <si>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</si>
  <si>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</si>
  <si>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</si>
  <si>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</si>
  <si>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</si>
  <si>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</si>
  <si>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</si>
  <si>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</si>
  <si>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</si>
  <si>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</si>
  <si>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</si>
  <si>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</si>
  <si>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</si>
  <si>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</si>
  <si>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</si>
  <si>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</si>
  <si>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</si>
  <si>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</si>
  <si>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</si>
  <si>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</si>
  <si>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</si>
  <si>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</si>
  <si>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</si>
  <si>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</si>
  <si>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</si>
  <si>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</si>
  <si>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</si>
  <si>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</si>
  <si>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</si>
  <si>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</si>
  <si>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</si>
  <si>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</si>
  <si>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</si>
  <si>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</si>
  <si>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</si>
  <si>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</si>
  <si>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</si>
  <si>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</si>
  <si>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</si>
  <si>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</si>
  <si>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</si>
  <si>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</si>
  <si>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</si>
  <si>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</si>
  <si>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</si>
  <si>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</si>
  <si>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</si>
  <si>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</si>
  <si>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</si>
  <si>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</si>
  <si>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</si>
  <si>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</si>
  <si>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</si>
  <si>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</si>
  <si>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</si>
  <si>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</si>
  <si>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</si>
  <si>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</si>
  <si>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</si>
  <si>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</si>
  <si>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</si>
  <si>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</si>
  <si>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</si>
  <si>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</si>
  <si>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</si>
  <si>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</si>
  <si>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</si>
  <si>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</si>
  <si>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</si>
  <si>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</si>
  <si>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</si>
  <si>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</si>
  <si>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</si>
  <si>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</si>
  <si>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</si>
  <si>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</si>
  <si>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</si>
  <si>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</si>
  <si>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</si>
  <si>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</si>
  <si>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</si>
  <si>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</si>
  <si>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</si>
  <si>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</si>
  <si>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</si>
  <si>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</si>
  <si>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</si>
  <si>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</si>
  <si>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</si>
  <si>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</si>
  <si>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</si>
  <si>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</si>
  <si>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</si>
  <si>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</si>
  <si>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</si>
  <si>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</si>
  <si>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</si>
  <si>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</si>
  <si>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</si>
  <si>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</si>
  <si>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</si>
  <si>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</si>
  <si>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</si>
  <si>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</si>
  <si>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</si>
  <si>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</si>
  <si>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</si>
  <si>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</si>
  <si>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</si>
  <si>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</si>
  <si>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</si>
  <si>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</si>
  <si>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</si>
  <si>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</si>
  <si>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</si>
  <si>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</si>
  <si>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</si>
  <si>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</si>
  <si>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</si>
  <si>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</si>
  <si>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</si>
  <si>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</si>
  <si>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</si>
  <si>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</si>
  <si>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</si>
  <si>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</si>
  <si>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</si>
  <si>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</si>
  <si>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</si>
  <si>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</si>
  <si>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</si>
  <si>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</si>
  <si>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</si>
  <si>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</si>
  <si>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</si>
  <si>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</si>
  <si>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</si>
  <si>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</si>
  <si>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</si>
  <si>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</si>
  <si>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</si>
  <si>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</si>
  <si>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</si>
  <si>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</si>
  <si>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</si>
  <si>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</si>
  <si>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</si>
  <si>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</si>
  <si>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</si>
  <si>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</si>
  <si>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</si>
  <si>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</si>
  <si>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</si>
  <si>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</si>
  <si>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</si>
  <si>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</si>
  <si>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</si>
  <si>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</si>
  <si>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</si>
  <si>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</si>
  <si>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</si>
  <si>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</si>
  <si>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</si>
  <si>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</si>
  <si>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</si>
  <si>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</si>
  <si>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</si>
  <si>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</si>
  <si>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</si>
  <si>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</si>
  <si>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</si>
  <si>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</si>
  <si>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</si>
  <si>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</si>
  <si>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</si>
  <si>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</si>
  <si>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</si>
  <si>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</si>
  <si>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</si>
  <si>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</si>
  <si>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</si>
  <si>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</si>
  <si>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</si>
  <si>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</si>
  <si>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</si>
  <si>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</si>
  <si>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</si>
  <si>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</si>
  <si>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</si>
  <si>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</si>
  <si>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</si>
  <si>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</si>
  <si>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</si>
  <si>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</si>
  <si>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</si>
  <si>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</si>
  <si>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</si>
  <si>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</si>
  <si>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</si>
  <si>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</si>
  <si>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</si>
  <si>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</si>
  <si>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</si>
  <si>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</si>
  <si>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</si>
  <si>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</si>
  <si>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</si>
  <si>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</si>
  <si>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</si>
  <si>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</si>
  <si>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</si>
  <si>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</si>
  <si>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</si>
  <si>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</si>
  <si>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</si>
  <si>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</si>
  <si>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</si>
  <si>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</si>
  <si>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</si>
  <si>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</si>
  <si>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</si>
  <si>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</si>
  <si>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</si>
  <si>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</si>
  <si>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</si>
  <si>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</si>
  <si>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</si>
  <si>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</si>
  <si>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</si>
  <si>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</si>
  <si>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</si>
  <si>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</si>
  <si>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</si>
  <si>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</si>
  <si>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</si>
  <si>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</si>
  <si>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</si>
  <si>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</si>
  <si>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</si>
  <si>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</si>
  <si>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</si>
  <si>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</si>
  <si>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</si>
  <si>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</si>
  <si>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</si>
  <si>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</si>
  <si>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</si>
  <si>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</si>
  <si>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</si>
  <si>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</si>
  <si>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</si>
  <si>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</si>
  <si>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</si>
  <si>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</si>
  <si>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</si>
  <si>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</si>
  <si>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</si>
  <si>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</si>
  <si>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</si>
  <si>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</si>
  <si>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</si>
  <si>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</si>
  <si>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</si>
  <si>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</si>
  <si>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</si>
  <si>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</si>
  <si>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</si>
  <si>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</si>
  <si>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</si>
  <si>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</si>
  <si>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</si>
  <si>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</si>
  <si>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</si>
  <si>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</si>
  <si>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</si>
  <si>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</si>
  <si>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</si>
  <si>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</si>
  <si>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</si>
  <si>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</si>
  <si>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</si>
  <si>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</si>
  <si>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</si>
  <si>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</si>
  <si>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</si>
  <si>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</si>
  <si>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</si>
  <si>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</si>
  <si>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</si>
  <si>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</si>
  <si>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</si>
  <si>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</si>
  <si>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</si>
  <si>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</si>
  <si>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</si>
  <si>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</si>
  <si>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</si>
  <si>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</si>
  <si>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</si>
  <si>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</si>
  <si>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</si>
  <si>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</si>
  <si>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</si>
  <si>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</si>
  <si>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</si>
  <si>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</si>
  <si>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</si>
  <si>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</si>
  <si>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</si>
  <si>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</si>
  <si>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</si>
  <si>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</si>
  <si>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</si>
  <si>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</si>
  <si>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</si>
  <si>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</si>
  <si>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</si>
  <si>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</si>
  <si>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</si>
  <si>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</si>
  <si>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</si>
  <si>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</si>
  <si>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</si>
  <si>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</si>
  <si>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</si>
  <si>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</si>
  <si>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</si>
  <si>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</si>
  <si>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</si>
  <si>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</si>
  <si>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</si>
  <si>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</si>
  <si>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</si>
  <si>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</si>
  <si>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</si>
  <si>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</si>
  <si>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</si>
  <si>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</si>
  <si>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</si>
  <si>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</si>
  <si>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</si>
  <si>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</si>
  <si>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</si>
  <si>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</si>
  <si>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</si>
  <si>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</si>
  <si>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</si>
  <si>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</si>
  <si>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</si>
  <si>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</si>
  <si>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</si>
  <si>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</si>
  <si>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</si>
  <si>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</si>
  <si>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</si>
  <si>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</si>
  <si>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</si>
  <si>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</si>
  <si>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</si>
  <si>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</si>
  <si>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</si>
  <si>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</si>
  <si>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</si>
  <si>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</si>
  <si>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</si>
  <si>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</si>
  <si>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</si>
  <si>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</si>
  <si>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</si>
  <si>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</si>
  <si>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</si>
  <si>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</si>
  <si>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</si>
  <si>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</si>
  <si>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</si>
  <si>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</si>
  <si>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</si>
  <si>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</si>
  <si>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</si>
  <si>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</si>
  <si>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</si>
  <si>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</si>
  <si>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</si>
  <si>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</si>
  <si>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</si>
  <si>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</si>
  <si>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</si>
  <si>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</si>
  <si>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</si>
  <si>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</si>
  <si>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</si>
  <si>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</si>
  <si>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</si>
  <si>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</si>
  <si>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</si>
  <si>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</si>
  <si>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</si>
  <si>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</si>
  <si>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</si>
  <si>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</si>
  <si>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</si>
  <si>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</si>
  <si>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</si>
  <si>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</si>
  <si>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</si>
  <si>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</si>
  <si>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</si>
  <si>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</si>
  <si>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</si>
  <si>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</si>
  <si>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</si>
  <si>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</si>
  <si>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</si>
  <si>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</si>
  <si>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</si>
  <si>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</si>
  <si>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</si>
  <si>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</si>
  <si>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</si>
  <si>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</si>
  <si>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</si>
  <si>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</si>
  <si>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</si>
  <si>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</si>
  <si>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</si>
  <si>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</si>
  <si>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</si>
  <si>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</si>
  <si>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</si>
  <si>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</si>
  <si>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</si>
  <si>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</si>
  <si>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</si>
  <si>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</si>
  <si>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</si>
  <si>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</si>
  <si>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</si>
  <si>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</si>
  <si>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</si>
  <si>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</si>
  <si>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</si>
  <si>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</si>
  <si>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</si>
  <si>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</si>
  <si>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</si>
  <si>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</si>
  <si>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</si>
  <si>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</si>
  <si>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</si>
  <si>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</si>
  <si>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</si>
  <si>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</si>
  <si>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</si>
  <si>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</si>
  <si>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</si>
  <si>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</si>
  <si>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</si>
  <si>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</si>
  <si>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</si>
  <si>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</si>
  <si>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</si>
  <si>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</si>
  <si>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</si>
  <si>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</si>
  <si>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</si>
  <si>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</si>
  <si>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</si>
  <si>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</si>
  <si>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</si>
  <si>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</si>
  <si>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</si>
  <si>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</si>
  <si>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</si>
  <si>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</si>
  <si>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</si>
  <si>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</si>
  <si>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</si>
  <si>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</si>
  <si>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</si>
  <si>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</si>
  <si>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</si>
  <si>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</si>
  <si>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</si>
  <si>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</si>
  <si>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</si>
  <si>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</si>
  <si>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</si>
  <si>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</si>
  <si>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</si>
  <si>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</si>
  <si>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</si>
  <si>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</si>
  <si>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</si>
  <si>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</si>
  <si>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</si>
  <si>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</si>
  <si>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</si>
  <si>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</si>
  <si>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</si>
  <si>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</si>
  <si>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</si>
  <si>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</si>
  <si>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</si>
  <si>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</si>
  <si>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</si>
  <si>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</si>
  <si>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</si>
  <si>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</si>
  <si>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</si>
  <si>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</si>
  <si>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</si>
  <si>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</si>
  <si>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</si>
  <si>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</si>
  <si>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</si>
  <si>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</si>
  <si>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</si>
  <si>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</si>
  <si>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</si>
  <si>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</si>
  <si>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</si>
  <si>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</si>
  <si>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</si>
  <si>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</si>
  <si>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</si>
  <si>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</si>
  <si>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</si>
  <si>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</si>
  <si>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</si>
  <si>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</si>
  <si>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</si>
  <si>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</si>
  <si>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</si>
  <si>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</si>
  <si>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</si>
  <si>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</si>
  <si>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</si>
  <si>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</si>
  <si>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</si>
  <si>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</si>
  <si>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</si>
  <si>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</si>
  <si>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</si>
  <si>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</si>
  <si>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</si>
  <si>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</si>
  <si>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</si>
  <si>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</si>
  <si>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</si>
  <si>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</si>
  <si>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</si>
  <si>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</si>
  <si>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</si>
  <si>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</si>
  <si>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</si>
  <si>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</si>
  <si>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</si>
  <si>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</si>
  <si>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</si>
  <si>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</si>
  <si>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</si>
  <si>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</si>
  <si>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</si>
  <si>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</si>
  <si>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</si>
  <si>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</si>
  <si>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</si>
  <si>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</si>
  <si>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</si>
  <si>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</si>
  <si>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</si>
  <si>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</si>
  <si>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</si>
  <si>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</si>
  <si>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</si>
  <si>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</si>
  <si>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</si>
  <si>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</si>
  <si>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</si>
  <si>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</si>
  <si>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</si>
  <si>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</si>
  <si>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</si>
  <si>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</si>
  <si>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</si>
  <si>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</si>
  <si>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</si>
  <si>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</si>
  <si>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</si>
  <si>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</si>
  <si>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</si>
  <si>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</si>
  <si>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</si>
  <si>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</si>
  <si>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</si>
  <si>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</si>
  <si>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</si>
  <si>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</si>
  <si>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</si>
  <si>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</si>
  <si>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</si>
  <si>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</si>
  <si>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</si>
  <si>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</si>
  <si>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</si>
  <si>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</si>
  <si>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</si>
  <si>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</si>
  <si>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</si>
  <si>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</si>
  <si>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</si>
  <si>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</si>
  <si>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</si>
  <si>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</si>
  <si>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</si>
  <si>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</si>
  <si>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</si>
  <si>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</si>
  <si>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</si>
  <si>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</si>
  <si>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</si>
  <si>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</si>
  <si>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</si>
  <si>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</si>
  <si>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</si>
  <si>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</si>
  <si>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</si>
  <si>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</si>
  <si>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</si>
  <si>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</si>
  <si>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</si>
  <si>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</si>
  <si>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</si>
  <si>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</si>
  <si>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</si>
  <si>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</si>
  <si>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</si>
  <si>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</si>
  <si>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</si>
  <si>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</si>
  <si>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</si>
  <si>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</si>
  <si>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</si>
  <si>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</si>
  <si>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</si>
  <si>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</si>
  <si>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</si>
  <si>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</si>
  <si>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</si>
  <si>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</si>
  <si>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</si>
  <si>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</si>
  <si>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</si>
  <si>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</si>
  <si>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</si>
  <si>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</si>
  <si>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</si>
  <si>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</si>
  <si>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</si>
  <si>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</si>
  <si>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</si>
  <si>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</si>
  <si>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</si>
  <si>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</si>
  <si>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</si>
  <si>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</si>
  <si>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</si>
  <si>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</si>
  <si>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</si>
  <si>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</si>
  <si>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</si>
  <si>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</si>
  <si>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</si>
  <si>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</si>
  <si>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</si>
  <si>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</si>
  <si>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</si>
  <si>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</si>
  <si>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</si>
  <si>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</si>
  <si>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</si>
  <si>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</si>
  <si>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</si>
  <si>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</si>
  <si>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</si>
  <si>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</si>
  <si>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</si>
  <si>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</si>
  <si>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</si>
  <si>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</si>
  <si>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</si>
  <si>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</si>
  <si>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</si>
  <si>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</si>
  <si>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</si>
  <si>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</si>
  <si>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</si>
  <si>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</si>
  <si>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</si>
  <si>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</si>
  <si>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</si>
  <si>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</si>
  <si>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</si>
  <si>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</si>
  <si>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</si>
  <si>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</si>
  <si>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</si>
  <si>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</si>
  <si>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</si>
  <si>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</si>
  <si>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</si>
  <si>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</si>
  <si>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</si>
  <si>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</si>
  <si>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</si>
  <si>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</si>
  <si>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</si>
  <si>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</si>
  <si>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</si>
  <si>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</si>
  <si>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</si>
  <si>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</si>
  <si>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</si>
  <si>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</si>
  <si>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</si>
  <si>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</si>
  <si>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</si>
  <si>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</si>
  <si>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</si>
  <si>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</si>
  <si>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</si>
  <si>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</si>
  <si>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</si>
  <si>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</si>
  <si>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</si>
  <si>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</si>
  <si>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</si>
  <si>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</si>
  <si>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</si>
  <si>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</si>
  <si>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</si>
  <si>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</si>
  <si>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</si>
  <si>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</si>
  <si>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</si>
  <si>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</si>
  <si>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</si>
  <si>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</si>
  <si>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</si>
  <si>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</si>
  <si>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</si>
  <si>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</si>
  <si>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</si>
  <si>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</si>
  <si>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</si>
  <si>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</si>
  <si>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</si>
  <si>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</si>
  <si>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</si>
  <si>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</si>
  <si>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</si>
  <si>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</si>
  <si>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</si>
  <si>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</si>
  <si>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</si>
  <si>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</si>
  <si>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</si>
  <si>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</si>
  <si>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</si>
  <si>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</si>
  <si>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</si>
  <si>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</si>
  <si>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</si>
  <si>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</si>
  <si>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</si>
  <si>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</si>
  <si>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</si>
  <si>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</si>
  <si>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</si>
  <si>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</si>
  <si>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</si>
  <si>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</si>
  <si>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</si>
  <si>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</si>
  <si>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</si>
  <si>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</si>
  <si>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</si>
  <si>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</si>
  <si>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</si>
  <si>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</si>
  <si>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</si>
  <si>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</si>
  <si>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</si>
  <si>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</si>
  <si>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</si>
  <si>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</si>
  <si>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</si>
  <si>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</si>
  <si>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</si>
  <si>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</si>
  <si>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</si>
  <si>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</si>
  <si>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</si>
  <si>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</si>
  <si>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</si>
  <si>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</si>
  <si>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</si>
  <si>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</si>
  <si>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</si>
  <si>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</si>
  <si>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</si>
  <si>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</si>
  <si>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</si>
  <si>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</si>
  <si>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</si>
  <si>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</si>
  <si>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</si>
  <si>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</si>
  <si>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</si>
  <si>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</si>
  <si>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</si>
  <si>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</si>
  <si>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</si>
  <si>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</si>
  <si>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</si>
  <si>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</si>
  <si>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</si>
  <si>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</si>
  <si>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</si>
  <si>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</si>
  <si>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</si>
  <si>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</si>
  <si>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</si>
  <si>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</si>
  <si>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</si>
  <si>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</si>
  <si>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</si>
  <si>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</si>
  <si>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</si>
  <si>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</si>
  <si>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</si>
  <si>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</si>
  <si>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</si>
  <si>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</si>
  <si>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</si>
  <si>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</si>
  <si>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</si>
  <si>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</si>
  <si>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</si>
  <si>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</si>
  <si>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</si>
  <si>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</si>
  <si>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</si>
  <si>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</si>
  <si>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</si>
  <si>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</si>
  <si>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</si>
  <si>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</si>
  <si>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</si>
  <si>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</si>
  <si>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</si>
  <si>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</si>
  <si>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</si>
  <si>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</si>
  <si>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</si>
  <si>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</si>
  <si>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</si>
  <si>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</si>
  <si>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</si>
  <si>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</si>
  <si>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</si>
  <si>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</si>
  <si>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</si>
  <si>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</si>
  <si>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</si>
  <si>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</si>
  <si>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</si>
  <si>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</si>
  <si>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</si>
  <si>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</si>
  <si>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</si>
  <si>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</si>
  <si>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</si>
  <si>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</si>
  <si>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</si>
  <si>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</si>
  <si>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</si>
  <si>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</si>
  <si>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</si>
  <si>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</si>
  <si>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</si>
  <si>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</si>
  <si>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</si>
  <si>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</si>
  <si>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</si>
  <si>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</si>
  <si>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</si>
  <si>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</si>
  <si>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</si>
  <si>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</si>
  <si>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</si>
  <si>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</si>
  <si>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</si>
  <si>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</si>
  <si>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</si>
  <si>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</si>
  <si>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</si>
  <si>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</si>
  <si>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</si>
  <si>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</si>
  <si>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</si>
  <si>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</si>
  <si>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</si>
  <si>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</si>
  <si>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</si>
  <si>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</si>
  <si>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</si>
  <si>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</si>
  <si>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</si>
  <si>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</si>
  <si>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</si>
  <si>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</si>
  <si>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</si>
  <si>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</si>
  <si>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</si>
  <si>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</si>
  <si>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</si>
  <si>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</si>
  <si>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</si>
  <si>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</si>
  <si>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</si>
  <si>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</si>
  <si>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</si>
  <si>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</si>
  <si>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</si>
  <si>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</si>
  <si>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</si>
  <si>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</si>
  <si>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</si>
  <si>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</si>
  <si>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</si>
  <si>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</si>
  <si>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</si>
  <si>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</si>
  <si>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</si>
  <si>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</si>
  <si>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</si>
  <si>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</si>
  <si>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</si>
  <si>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</si>
  <si>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</si>
  <si>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</si>
  <si>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</si>
  <si>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</si>
  <si>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</si>
  <si>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</si>
  <si>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</si>
  <si>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</si>
  <si>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</si>
  <si>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</si>
  <si>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</si>
  <si>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</si>
  <si>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</si>
  <si>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</si>
  <si>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</si>
  <si>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</si>
  <si>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</si>
  <si>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</si>
  <si>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</si>
  <si>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</si>
  <si>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</si>
  <si>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</si>
  <si>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</si>
  <si>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</si>
  <si>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</si>
  <si>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</si>
  <si>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</si>
  <si>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</si>
  <si>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</si>
  <si>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</si>
  <si>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</si>
  <si>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</si>
  <si>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</si>
  <si>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</si>
  <si>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</si>
  <si>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</si>
  <si>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</si>
  <si>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</si>
  <si>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</si>
  <si>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</si>
  <si>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</si>
  <si>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</si>
  <si>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</si>
  <si>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</si>
  <si>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</si>
  <si>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</si>
  <si>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</si>
  <si>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</si>
  <si>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</si>
  <si>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</si>
  <si>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</si>
  <si>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</si>
  <si>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</si>
  <si>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</si>
  <si>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</si>
  <si>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</si>
  <si>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</si>
  <si>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</si>
  <si>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</si>
  <si>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</si>
  <si>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</si>
  <si>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</si>
  <si>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</si>
  <si>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</si>
  <si>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</si>
  <si>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</si>
  <si>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</si>
  <si>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</si>
  <si>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</si>
  <si>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</si>
  <si>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</si>
  <si>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</si>
  <si>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</si>
  <si>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</si>
  <si>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</si>
  <si>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</si>
  <si>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</si>
  <si>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</si>
  <si>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</si>
  <si>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</si>
  <si>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</si>
  <si>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</si>
  <si>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</si>
  <si>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</si>
  <si>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</si>
  <si>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</si>
  <si>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</si>
  <si>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</si>
  <si>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</si>
  <si>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</si>
  <si>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</si>
  <si>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</si>
  <si>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</si>
  <si>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</si>
  <si>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</si>
  <si>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</si>
  <si>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</si>
  <si>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</si>
  <si>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</si>
  <si>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</si>
  <si>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</si>
  <si>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</si>
  <si>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</si>
  <si>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</si>
  <si>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</si>
  <si>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</si>
  <si>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</si>
  <si>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</si>
  <si>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</si>
  <si>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</si>
  <si>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</si>
  <si>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</si>
  <si>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</si>
  <si>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</si>
  <si>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</si>
  <si>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</si>
  <si>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</si>
  <si>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</si>
  <si>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</si>
  <si>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</si>
  <si>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</si>
  <si>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</si>
  <si>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</si>
  <si>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</si>
  <si>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</si>
  <si>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</si>
  <si>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</si>
  <si>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</si>
  <si>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</si>
  <si>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</si>
  <si>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</si>
  <si>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</si>
  <si>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</si>
  <si>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</si>
  <si>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</si>
  <si>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</si>
  <si>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</si>
  <si>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</si>
  <si>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</si>
  <si>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</si>
  <si>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</si>
  <si>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</si>
  <si>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</si>
  <si>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</si>
  <si>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</si>
  <si>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</si>
  <si>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</si>
  <si>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</si>
  <si>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</si>
  <si>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</si>
  <si>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</si>
  <si>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</si>
  <si>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</si>
  <si>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</si>
  <si>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</si>
  <si>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</si>
  <si>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</si>
  <si>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</si>
  <si>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</si>
  <si>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</si>
  <si>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</si>
  <si>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</si>
  <si>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</si>
  <si>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</si>
  <si>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</si>
  <si>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</si>
  <si>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</si>
  <si>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</si>
  <si>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</si>
  <si>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</si>
  <si>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</si>
  <si>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</si>
  <si>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</si>
  <si>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</si>
  <si>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</si>
  <si>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</si>
  <si>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</si>
  <si>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</si>
  <si>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</si>
  <si>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</si>
  <si>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</si>
  <si>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</si>
  <si>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</si>
  <si>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</si>
  <si>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</si>
  <si>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</si>
  <si>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</si>
  <si>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</si>
  <si>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</si>
  <si>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</si>
  <si>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</si>
  <si>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</si>
  <si>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</si>
  <si>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</si>
  <si>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</si>
  <si>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</si>
  <si>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</si>
  <si>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</si>
  <si>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</si>
  <si>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</si>
  <si>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</si>
  <si>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</si>
  <si>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</si>
  <si>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</si>
  <si>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</si>
  <si>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</si>
  <si>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</si>
  <si>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</si>
  <si>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</si>
  <si>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</si>
  <si>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</si>
  <si>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</si>
  <si>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</si>
  <si>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</si>
  <si>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</si>
  <si>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</si>
  <si>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</si>
  <si>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</si>
  <si>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</si>
  <si>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</si>
  <si>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</si>
  <si>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</si>
  <si>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</si>
  <si>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</si>
  <si>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</si>
  <si>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</si>
  <si>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</si>
  <si>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</si>
  <si>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</si>
  <si>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</si>
  <si>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</si>
  <si>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</si>
  <si>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</si>
  <si>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</si>
  <si>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</si>
  <si>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</si>
  <si>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</si>
  <si>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</si>
  <si>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</si>
  <si>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</si>
  <si>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</si>
  <si>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</si>
  <si>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</si>
  <si>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</si>
  <si>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</si>
  <si>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</si>
  <si>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</si>
  <si>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</si>
  <si>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</si>
  <si>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</si>
  <si>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</si>
  <si>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</si>
  <si>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</si>
  <si>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</si>
  <si>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</si>
  <si>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</si>
  <si>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</si>
  <si>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</si>
  <si>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</si>
  <si>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</si>
  <si>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</si>
  <si>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</si>
  <si>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</si>
  <si>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</si>
  <si>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</si>
  <si>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</si>
  <si>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</si>
  <si>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</si>
  <si>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</si>
  <si>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</si>
  <si>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</si>
  <si>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</si>
  <si>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</si>
  <si>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</si>
  <si>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</si>
  <si>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</si>
  <si>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</si>
  <si>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</si>
  <si>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</si>
  <si>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</si>
  <si>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</si>
  <si>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</si>
  <si>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</si>
  <si>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</si>
  <si>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</si>
  <si>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</si>
  <si>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</si>
  <si>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</si>
  <si>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</si>
  <si>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</si>
  <si>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</si>
  <si>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</si>
  <si>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</si>
  <si>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</si>
  <si>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</si>
  <si>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</si>
  <si>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</si>
  <si>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</si>
  <si>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</si>
  <si>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</si>
  <si>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</si>
  <si>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</si>
  <si>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</si>
  <si>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</si>
  <si>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</si>
  <si>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</si>
  <si>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</si>
  <si>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</si>
  <si>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</si>
  <si>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</si>
  <si>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</si>
  <si>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</si>
  <si>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</si>
  <si>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</si>
  <si>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</si>
  <si>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</si>
  <si>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</si>
  <si>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</si>
  <si>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</si>
  <si>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</si>
  <si>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</si>
  <si>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</si>
  <si>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</si>
  <si>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</si>
  <si>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</si>
  <si>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</si>
  <si>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</si>
  <si>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</si>
  <si>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</si>
  <si>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</si>
  <si>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</si>
  <si>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</si>
  <si>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</si>
  <si>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</si>
  <si>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</si>
  <si>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</si>
  <si>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</si>
  <si>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</si>
  <si>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</si>
  <si>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</si>
  <si>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</si>
  <si>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</si>
  <si>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</si>
  <si>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</si>
  <si>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</si>
  <si>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</si>
  <si>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</si>
  <si>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</si>
  <si>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</si>
  <si>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</si>
  <si>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</si>
  <si>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</si>
  <si>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</si>
  <si>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</si>
  <si>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</si>
  <si>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</si>
  <si>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</si>
  <si>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</si>
  <si>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</si>
  <si>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</si>
  <si>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</si>
  <si>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</si>
  <si>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</si>
  <si>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</si>
  <si>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</si>
  <si>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</si>
  <si>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</si>
  <si>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</si>
  <si>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</si>
  <si>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</si>
  <si>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</si>
  <si>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</si>
  <si>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</si>
  <si>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</si>
  <si>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</si>
  <si>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</si>
  <si>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</si>
  <si>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</si>
  <si>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</si>
  <si>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</si>
  <si>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</si>
  <si>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</si>
  <si>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</si>
  <si>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</si>
  <si>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</si>
  <si>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</si>
  <si>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</si>
  <si>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</si>
  <si>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</si>
  <si>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</si>
  <si>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</si>
  <si>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</si>
  <si>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</si>
  <si>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</si>
  <si>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</si>
  <si>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</si>
  <si>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</si>
  <si>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</si>
  <si>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</si>
  <si>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</si>
  <si>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</si>
  <si>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</si>
  <si>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</si>
  <si>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</si>
  <si>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</si>
  <si>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</si>
  <si>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</si>
  <si>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</si>
  <si>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</si>
  <si>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</si>
  <si>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</si>
  <si>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</si>
  <si>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</si>
  <si>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</si>
  <si>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</si>
  <si>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</si>
  <si>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</si>
  <si>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</si>
  <si>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</si>
  <si>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</si>
  <si>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</si>
  <si>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</si>
  <si>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</si>
  <si>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</si>
  <si>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</si>
  <si>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</si>
  <si>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</si>
  <si>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</si>
  <si>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</si>
  <si>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</si>
  <si>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</si>
  <si>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</si>
  <si>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</si>
  <si>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</si>
  <si>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</si>
  <si>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</si>
  <si>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</si>
  <si>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</si>
  <si>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</si>
  <si>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</si>
  <si>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</si>
  <si>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</si>
  <si>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</si>
  <si>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</si>
  <si>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</si>
  <si>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</si>
  <si>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</si>
  <si>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</si>
  <si>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</si>
  <si>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</si>
  <si>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</si>
  <si>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</si>
  <si>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</si>
  <si>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</si>
  <si>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</si>
  <si>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</si>
  <si>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</si>
  <si>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</si>
  <si>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</si>
  <si>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</si>
  <si>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</si>
  <si>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</si>
  <si>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</si>
  <si>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</si>
  <si>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</si>
  <si>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</si>
  <si>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</si>
  <si>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</si>
  <si>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</si>
  <si>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</si>
  <si>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</si>
  <si>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</si>
  <si>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</si>
  <si>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</si>
  <si>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</si>
  <si>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</si>
  <si>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</si>
  <si>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</si>
  <si>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</si>
  <si>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</si>
  <si>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</si>
  <si>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</si>
  <si>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</si>
  <si>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</si>
  <si>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</si>
  <si>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</si>
  <si>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</si>
  <si>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</si>
  <si>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</si>
  <si>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</si>
  <si>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</si>
  <si>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</si>
  <si>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</si>
  <si>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</si>
  <si>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</si>
  <si>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</si>
  <si>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</si>
  <si>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</si>
  <si>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</si>
  <si>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</si>
  <si>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</si>
  <si>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</si>
  <si>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</si>
  <si>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</si>
  <si>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</si>
  <si>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</si>
  <si>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</si>
  <si>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</si>
  <si>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</si>
  <si>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</si>
  <si>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</si>
  <si>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</si>
  <si>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</si>
  <si>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</si>
  <si>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</si>
  <si>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</si>
  <si>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</si>
  <si>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</si>
  <si>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</si>
  <si>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</si>
  <si>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</si>
  <si>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</si>
  <si>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</si>
  <si>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</si>
  <si>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</si>
  <si>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</si>
  <si>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</si>
  <si>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</si>
  <si>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</si>
  <si>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</si>
  <si>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</si>
  <si>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</si>
  <si>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</si>
  <si>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</si>
  <si>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</si>
  <si>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</si>
  <si>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</si>
  <si>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</si>
  <si>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</si>
  <si>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</si>
  <si>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</si>
  <si>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</si>
  <si>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</si>
  <si>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</si>
  <si>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</si>
  <si>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</si>
  <si>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</si>
  <si>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</si>
  <si>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</si>
  <si>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</si>
  <si>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</si>
  <si>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</si>
  <si>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</si>
  <si>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</si>
  <si>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</si>
  <si>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</si>
  <si>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</si>
  <si>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</si>
  <si>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</si>
  <si>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</si>
  <si>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</si>
  <si>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</si>
  <si>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</si>
  <si>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</si>
  <si>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</si>
  <si>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</si>
  <si>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</si>
  <si>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</si>
  <si>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</si>
  <si>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</si>
  <si>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</si>
  <si>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</si>
  <si>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</si>
  <si>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</si>
  <si>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</si>
  <si>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</si>
  <si>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</si>
  <si>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</si>
  <si>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</si>
  <si>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</si>
  <si>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</si>
  <si>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</si>
  <si>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</si>
  <si>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</si>
  <si>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</si>
  <si>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</si>
  <si>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</si>
  <si>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</si>
  <si>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</si>
  <si>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</si>
  <si>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</si>
  <si>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</si>
  <si>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</si>
  <si>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</si>
  <si>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</si>
  <si>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</si>
  <si>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</si>
  <si>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</si>
  <si>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</si>
  <si>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</si>
  <si>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</si>
  <si>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</si>
  <si>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</si>
  <si>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</si>
  <si>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</si>
  <si>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</si>
  <si>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</si>
  <si>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</si>
  <si>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</si>
  <si>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</si>
  <si>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</si>
  <si>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</si>
  <si>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</si>
  <si>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</si>
  <si>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</si>
  <si>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</si>
  <si>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</si>
  <si>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</si>
  <si>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</si>
  <si>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</si>
  <si>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</si>
  <si>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</si>
  <si>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</si>
  <si>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</si>
  <si>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</si>
  <si>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</si>
  <si>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</si>
  <si>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</si>
  <si>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</si>
  <si>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</si>
  <si>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</si>
  <si>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</si>
  <si>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</si>
  <si>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</si>
  <si>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</si>
  <si>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</si>
  <si>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</si>
  <si>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</si>
  <si>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</si>
  <si>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</si>
  <si>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</si>
  <si>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</si>
  <si>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</si>
  <si>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</si>
  <si>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</si>
  <si>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</si>
  <si>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</si>
  <si>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</si>
  <si>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</si>
  <si>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</si>
  <si>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</si>
  <si>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</si>
  <si>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</si>
  <si>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</si>
  <si>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</si>
  <si>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</si>
  <si>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</si>
  <si>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</si>
  <si>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</si>
  <si>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</si>
  <si>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</si>
  <si>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</si>
  <si>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</si>
  <si>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</si>
  <si>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</si>
  <si>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</si>
  <si>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</si>
  <si>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</si>
  <si>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</si>
  <si>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</si>
  <si>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</si>
  <si>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</si>
  <si>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</si>
  <si>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</si>
  <si>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</si>
  <si>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</si>
  <si>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</si>
  <si>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</si>
  <si>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</si>
  <si>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</si>
  <si>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</si>
  <si>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</si>
  <si>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</si>
  <si>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</si>
  <si>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</si>
  <si>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</si>
  <si>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</si>
  <si>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</si>
  <si>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</si>
  <si>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</si>
  <si>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</si>
  <si>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</si>
  <si>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</si>
  <si>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</si>
  <si>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</si>
  <si>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</si>
  <si>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</si>
  <si>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</si>
  <si>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</si>
  <si>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</si>
  <si>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</si>
  <si>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</si>
  <si>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</si>
  <si>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</si>
  <si>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</si>
  <si>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</si>
  <si>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</si>
  <si>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</si>
  <si>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</si>
  <si>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</si>
  <si>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</si>
  <si>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</si>
  <si>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</si>
  <si>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</si>
  <si>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</si>
  <si>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</si>
  <si>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</si>
  <si>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</si>
  <si>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</si>
  <si>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</si>
  <si>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</si>
  <si>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</si>
  <si>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</si>
  <si>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</si>
  <si>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</si>
  <si>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</si>
  <si>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</si>
  <si>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</si>
  <si>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</si>
  <si>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</si>
  <si>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</si>
  <si>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</si>
  <si>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</si>
  <si>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</si>
  <si>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</si>
  <si>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</si>
  <si>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</si>
  <si>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</si>
  <si>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</si>
  <si>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</si>
  <si>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</si>
  <si>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</si>
  <si>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</si>
  <si>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</si>
  <si>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</si>
  <si>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</si>
  <si>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</si>
  <si>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</si>
  <si>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</si>
  <si>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</si>
  <si>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</si>
  <si>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</si>
  <si>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</si>
  <si>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</si>
  <si>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</si>
  <si>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</si>
  <si>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</si>
  <si>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</si>
  <si>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</si>
  <si>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</si>
  <si>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</si>
  <si>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</si>
  <si>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</si>
  <si>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</si>
  <si>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</si>
  <si>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</si>
  <si>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</si>
  <si>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</si>
  <si>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</si>
  <si>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</si>
  <si>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</si>
  <si>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</si>
  <si>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</si>
  <si>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</si>
  <si>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</si>
  <si>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</si>
  <si>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</si>
  <si>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</si>
  <si>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</si>
  <si>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</si>
  <si>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</si>
  <si>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</si>
  <si>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</si>
  <si>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</si>
  <si>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</si>
  <si>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</si>
  <si>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</si>
  <si>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</si>
  <si>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</si>
  <si>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</si>
  <si>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</si>
  <si>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</si>
  <si>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</si>
  <si>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</si>
  <si>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</si>
  <si>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</si>
  <si>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</si>
  <si>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</si>
  <si>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</si>
  <si>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</si>
  <si>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</si>
  <si>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</si>
  <si>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</si>
  <si>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</si>
  <si>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</si>
  <si>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</si>
  <si>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</si>
  <si>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</si>
  <si>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</si>
  <si>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</si>
  <si>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</si>
  <si>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</si>
  <si>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</si>
  <si>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</si>
  <si>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</si>
  <si>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</si>
  <si>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</si>
  <si>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</si>
  <si>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</si>
  <si>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</si>
  <si>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</si>
  <si>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</si>
  <si>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</si>
  <si>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</si>
  <si>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</si>
  <si>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</si>
  <si>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</si>
  <si>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</si>
  <si>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</si>
  <si>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</si>
  <si>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</si>
  <si>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</si>
  <si>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</si>
  <si>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</si>
  <si>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</si>
  <si>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</si>
  <si>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</si>
  <si>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</si>
  <si>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</si>
  <si>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</si>
  <si>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</si>
  <si>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</si>
  <si>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</si>
  <si>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</si>
  <si>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</si>
  <si>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</si>
  <si>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</si>
  <si>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</si>
  <si>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</si>
  <si>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</si>
  <si>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</si>
  <si>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</si>
  <si>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</si>
  <si>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</si>
  <si>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</si>
  <si>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</si>
  <si>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</si>
  <si>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</si>
  <si>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</si>
  <si>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</si>
  <si>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</si>
  <si>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</si>
  <si>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</si>
  <si>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</si>
  <si>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</si>
  <si>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</si>
  <si>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</si>
  <si>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</si>
  <si>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</si>
  <si>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</si>
  <si>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</si>
  <si>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</si>
  <si>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</si>
  <si>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</si>
  <si>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</si>
  <si>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</si>
  <si>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</si>
  <si>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</si>
  <si>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</si>
  <si>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</si>
  <si>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</si>
  <si>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</si>
  <si>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</si>
  <si>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</si>
  <si>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</si>
  <si>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</si>
  <si>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</si>
  <si>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</si>
  <si>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</si>
  <si>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</si>
  <si>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</si>
  <si>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</si>
  <si>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</si>
  <si>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</si>
  <si>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</si>
  <si>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</si>
  <si>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</si>
  <si>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</si>
  <si>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</si>
  <si>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</si>
  <si>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</si>
  <si>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</si>
  <si>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</si>
  <si>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</si>
  <si>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</si>
  <si>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</si>
  <si>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</si>
  <si>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</si>
  <si>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</si>
  <si>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</si>
  <si>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</si>
  <si>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</si>
  <si>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</si>
  <si>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</si>
  <si>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</si>
  <si>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</si>
  <si>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</si>
  <si>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</si>
  <si>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</si>
  <si>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</si>
  <si>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</si>
  <si>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</si>
  <si>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</si>
  <si>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</si>
  <si>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</si>
  <si>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</si>
  <si>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</si>
  <si>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</si>
  <si>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</si>
  <si>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</si>
  <si>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</si>
  <si>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</si>
  <si>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</si>
  <si>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</si>
  <si>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</si>
  <si>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</si>
  <si>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</si>
  <si>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</si>
  <si>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</si>
  <si>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</si>
  <si>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</si>
  <si>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</si>
  <si>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</si>
  <si>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</si>
  <si>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</si>
  <si>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</si>
  <si>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</si>
  <si>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</si>
  <si>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</si>
  <si>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</si>
  <si>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</si>
  <si>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</si>
  <si>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</si>
  <si>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</si>
  <si>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</si>
  <si>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</si>
  <si>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</si>
  <si>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</si>
  <si>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</si>
  <si>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</si>
  <si>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</si>
  <si>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</si>
  <si>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</si>
  <si>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</si>
  <si>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</si>
  <si>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</si>
  <si>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</si>
  <si>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</si>
  <si>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</si>
  <si>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</si>
  <si>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</si>
  <si>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</si>
  <si>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</si>
  <si>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</si>
  <si>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</si>
  <si>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</si>
  <si>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</si>
  <si>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</si>
  <si>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</si>
  <si>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</si>
  <si>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</si>
  <si>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</si>
  <si>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</si>
  <si>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</si>
  <si>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</si>
  <si>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</si>
  <si>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</si>
  <si>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</si>
  <si>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</si>
  <si>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</si>
  <si>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</si>
  <si>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</si>
  <si>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</si>
  <si>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</si>
  <si>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</si>
  <si>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</si>
  <si>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</si>
  <si>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</si>
  <si>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</si>
  <si>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</si>
  <si>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</si>
  <si>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</si>
  <si>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</si>
  <si>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</si>
  <si>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</si>
  <si>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</si>
  <si>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</si>
  <si>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</si>
  <si>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</si>
  <si>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</si>
  <si>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</si>
  <si>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</si>
  <si>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</si>
  <si>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</si>
  <si>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</si>
  <si>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</si>
  <si>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</si>
  <si>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</si>
  <si>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</si>
  <si>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</si>
  <si>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</si>
  <si>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</si>
  <si>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</si>
  <si>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</si>
  <si>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</si>
  <si>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</si>
  <si>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</si>
  <si>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</si>
  <si>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</si>
  <si>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</si>
  <si>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</si>
  <si>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</si>
  <si>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</si>
  <si>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</si>
  <si>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</si>
  <si>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</si>
  <si>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</si>
  <si>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</si>
  <si>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</si>
  <si>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</si>
  <si>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</si>
  <si>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</si>
  <si>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</si>
  <si>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</si>
  <si>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</si>
  <si>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</si>
  <si>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</si>
  <si>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</si>
  <si>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</si>
  <si>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</si>
  <si>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</si>
  <si>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</si>
  <si>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</si>
  <si>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</si>
  <si>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</si>
  <si>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</si>
  <si>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</si>
  <si>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</si>
  <si>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</si>
  <si>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</si>
  <si>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</si>
  <si>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</si>
  <si>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</si>
  <si>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</si>
  <si>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</si>
  <si>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</si>
  <si>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</si>
  <si>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</si>
  <si>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</si>
  <si>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</si>
  <si>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</si>
  <si>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</si>
  <si>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</si>
  <si>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</si>
  <si>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</si>
  <si>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</si>
  <si>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</si>
  <si>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</si>
  <si>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</si>
  <si>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</si>
  <si>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</si>
  <si>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</si>
  <si>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</si>
  <si>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</si>
  <si>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</si>
  <si>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</si>
  <si>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</si>
  <si>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</si>
  <si>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</si>
  <si>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</si>
  <si>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</si>
  <si>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</si>
  <si>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</si>
  <si>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</si>
  <si>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</si>
  <si>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</si>
  <si>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</si>
  <si>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</si>
  <si>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</si>
  <si>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</si>
  <si>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</si>
  <si>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</si>
  <si>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</si>
  <si>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</si>
  <si>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</si>
  <si>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</si>
  <si>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</si>
  <si>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</si>
  <si>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</si>
  <si>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</si>
  <si>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</si>
  <si>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</si>
  <si>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</si>
  <si>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</si>
  <si>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</si>
  <si>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</si>
  <si>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</si>
  <si>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</si>
  <si>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</si>
  <si>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</si>
  <si>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</si>
  <si>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</si>
  <si>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</si>
  <si>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</si>
  <si>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</si>
  <si>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</si>
  <si>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</si>
  <si>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</si>
  <si>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</si>
  <si>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</si>
  <si>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</si>
  <si>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</si>
  <si>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</si>
  <si>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</si>
  <si>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</si>
  <si>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</si>
  <si>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</si>
  <si>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</si>
  <si>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</si>
  <si>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</si>
  <si>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</si>
  <si>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</si>
  <si>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</si>
  <si>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</si>
  <si>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</si>
  <si>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</si>
  <si>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</si>
  <si>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</si>
  <si>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</si>
  <si>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</si>
  <si>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</si>
  <si>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</si>
  <si>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</si>
  <si>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</si>
  <si>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</si>
  <si>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</si>
  <si>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</si>
  <si>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</si>
  <si>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</si>
  <si>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</si>
  <si>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</si>
  <si>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</si>
  <si>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</si>
  <si>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</si>
  <si>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</si>
  <si>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</si>
  <si>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</si>
  <si>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</si>
  <si>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</si>
  <si>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</si>
  <si>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</si>
  <si>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</si>
  <si>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</si>
  <si>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</si>
  <si>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</si>
  <si>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</si>
  <si>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</si>
  <si>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</si>
  <si>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</si>
  <si>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</si>
  <si>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</si>
  <si>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</si>
  <si>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</si>
  <si>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</si>
  <si>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</si>
  <si>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</si>
  <si>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</si>
  <si>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</si>
  <si>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</si>
  <si>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</si>
  <si>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</si>
  <si>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</si>
  <si>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</si>
  <si>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</si>
  <si>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</si>
  <si>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</si>
  <si>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</si>
  <si>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</si>
  <si>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</si>
  <si>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</si>
  <si>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</si>
  <si>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</si>
  <si>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</si>
  <si>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</si>
  <si>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</si>
  <si>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</si>
  <si>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</si>
  <si>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</si>
  <si>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</si>
  <si>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</si>
  <si>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</si>
  <si>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</si>
  <si>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</si>
  <si>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</si>
  <si>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</si>
  <si>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</si>
  <si>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</si>
  <si>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</si>
  <si>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</si>
  <si>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</si>
  <si>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</si>
  <si>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</si>
  <si>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</si>
  <si>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</si>
  <si>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</si>
  <si>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</si>
  <si>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</si>
  <si>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</si>
  <si>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</si>
  <si>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</si>
  <si>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</si>
  <si>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</si>
  <si>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</si>
  <si>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</si>
  <si>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</si>
  <si>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</si>
  <si>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</si>
  <si>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</si>
  <si>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</si>
  <si>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</si>
  <si>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</si>
  <si>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</si>
  <si>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</si>
  <si>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</si>
  <si>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</si>
  <si>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</si>
  <si>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</si>
  <si>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</si>
  <si>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</si>
  <si>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</si>
  <si>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</si>
  <si>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</si>
  <si>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</si>
  <si>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</si>
  <si>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</si>
  <si>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</si>
  <si>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</si>
  <si>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</si>
  <si>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</si>
  <si>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</si>
  <si>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</si>
  <si>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</si>
  <si>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</si>
  <si>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</si>
  <si>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</si>
  <si>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</si>
  <si>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</si>
  <si>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</si>
  <si>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</si>
  <si>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</si>
  <si>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</si>
  <si>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</si>
  <si>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</si>
  <si>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</si>
  <si>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</si>
  <si>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</si>
  <si>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</si>
  <si>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</si>
  <si>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</si>
  <si>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</si>
  <si>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</si>
  <si>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</si>
  <si>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</si>
  <si>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</si>
  <si>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</si>
  <si>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</si>
  <si>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</si>
  <si>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</si>
  <si>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</si>
  <si>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</si>
  <si>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</si>
  <si>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</si>
  <si>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</si>
  <si>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</si>
  <si>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</si>
  <si>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</si>
  <si>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</si>
  <si>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</si>
  <si>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</si>
  <si>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</si>
  <si>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</si>
  <si>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</si>
  <si>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</si>
  <si>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</si>
  <si>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</si>
  <si>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</si>
  <si>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</si>
  <si>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</si>
  <si>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</si>
  <si>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</si>
  <si>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</si>
  <si>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</si>
  <si>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</si>
  <si>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</si>
  <si>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</si>
  <si>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</si>
  <si>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</si>
  <si>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</si>
  <si>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</si>
  <si>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</si>
  <si>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</si>
  <si>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</si>
  <si>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</si>
  <si>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</si>
  <si>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</si>
  <si>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</si>
  <si>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</si>
  <si>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</si>
  <si>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</si>
  <si>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</si>
  <si>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</si>
  <si>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</si>
  <si>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</si>
  <si>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</si>
  <si>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</si>
  <si>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</si>
  <si>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</si>
  <si>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</si>
  <si>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</si>
  <si>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</si>
  <si>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</si>
  <si>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</si>
  <si>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</si>
  <si>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</si>
  <si>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</si>
  <si>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</si>
  <si>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</si>
  <si>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</si>
  <si>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</si>
  <si>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</si>
  <si>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</si>
  <si>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</si>
  <si>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</si>
  <si>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</si>
  <si>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</si>
  <si>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</si>
  <si>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</si>
  <si>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</si>
  <si>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</si>
  <si>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</si>
  <si>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</si>
  <si>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</si>
  <si>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</si>
  <si>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</si>
  <si>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</si>
  <si>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</si>
  <si>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</si>
  <si>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</si>
  <si>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</si>
  <si>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</si>
  <si>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</si>
  <si>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</si>
  <si>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</si>
  <si>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</si>
  <si>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</si>
  <si>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</si>
  <si>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</si>
  <si>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</si>
  <si>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</si>
  <si>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</si>
  <si>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</si>
  <si>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</si>
  <si>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</si>
  <si>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</si>
  <si>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</si>
  <si>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</si>
  <si>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</si>
  <si>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</si>
  <si>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</si>
  <si>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</si>
  <si>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</si>
  <si>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</si>
  <si>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</si>
  <si>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</si>
  <si>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</si>
  <si>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</si>
  <si>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</si>
  <si>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</si>
  <si>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</si>
  <si>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</si>
  <si>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</si>
  <si>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</si>
  <si>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</si>
  <si>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</si>
  <si>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</si>
  <si>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</si>
  <si>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</si>
  <si>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</si>
  <si>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</si>
  <si>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</si>
  <si>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</si>
  <si>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</si>
  <si>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</si>
  <si>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</si>
  <si>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</si>
  <si>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</si>
  <si>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</si>
  <si>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</si>
  <si>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</si>
  <si>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</si>
  <si>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</si>
  <si>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</si>
  <si>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</si>
  <si>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</si>
  <si>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</si>
  <si>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</si>
  <si>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</si>
  <si>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</si>
  <si>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</si>
  <si>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</si>
  <si>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</si>
  <si>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</si>
  <si>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</si>
  <si>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</si>
  <si>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</si>
  <si>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</si>
  <si>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</si>
  <si>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</si>
  <si>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</si>
  <si>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</si>
  <si>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</si>
  <si>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</si>
  <si>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</si>
  <si>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</si>
  <si>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</si>
  <si>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</si>
  <si>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</si>
  <si>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</si>
  <si>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</si>
  <si>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</si>
  <si>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</si>
  <si>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</si>
  <si>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</si>
  <si>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</si>
  <si>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</si>
  <si>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</si>
  <si>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</si>
  <si>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</si>
  <si>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</si>
  <si>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</si>
  <si>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</si>
  <si>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</si>
  <si>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</si>
  <si>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</si>
  <si>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</si>
  <si>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</si>
  <si>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</si>
  <si>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</si>
  <si>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</si>
  <si>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</si>
  <si>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</si>
  <si>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</si>
  <si>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</si>
  <si>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</si>
  <si>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</si>
  <si>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</si>
  <si>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</si>
  <si>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</si>
  <si>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</si>
  <si>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</si>
  <si>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</si>
  <si>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</si>
  <si>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</si>
  <si>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</si>
  <si>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</si>
  <si>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</si>
  <si>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</si>
  <si>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</si>
  <si>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</si>
  <si>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</si>
  <si>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</si>
  <si>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</si>
  <si>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</si>
  <si>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</si>
  <si>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</si>
  <si>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</si>
  <si>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</si>
  <si>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</si>
  <si>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</si>
  <si>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</si>
  <si>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</si>
  <si>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</si>
  <si>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</si>
  <si>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</si>
  <si>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</si>
  <si>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</si>
  <si>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</si>
  <si>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</si>
  <si>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</si>
  <si>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</si>
  <si>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</si>
  <si>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</si>
  <si>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</si>
  <si>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</si>
  <si>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</si>
  <si>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</si>
  <si>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</si>
  <si>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</si>
  <si>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</si>
  <si>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</si>
  <si>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</si>
  <si>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</si>
  <si>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</si>
  <si>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</si>
  <si>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</si>
  <si>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</si>
  <si>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</si>
  <si>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</si>
  <si>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</si>
  <si>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</si>
  <si>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</si>
  <si>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</si>
  <si>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</si>
  <si>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</si>
  <si>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</si>
  <si>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</si>
  <si>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</si>
  <si>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</si>
  <si>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</si>
  <si>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</si>
  <si>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</si>
  <si>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</si>
  <si>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</si>
  <si>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</si>
  <si>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</si>
  <si>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</si>
  <si>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</si>
  <si>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</si>
  <si>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</si>
  <si>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</si>
  <si>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</si>
  <si>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</si>
  <si>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</si>
  <si>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</si>
  <si>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</si>
  <si>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</si>
  <si>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</si>
  <si>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</si>
  <si>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</si>
  <si>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</si>
  <si>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</si>
  <si>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</si>
  <si>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</si>
  <si>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</si>
  <si>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</si>
  <si>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</si>
  <si>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</si>
  <si>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</si>
  <si>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</si>
  <si>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</si>
  <si>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</si>
  <si>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</si>
  <si>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</si>
  <si>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</si>
  <si>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</si>
  <si>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</si>
  <si>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</si>
  <si>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</si>
  <si>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</si>
  <si>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</si>
  <si>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</si>
  <si>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</si>
  <si>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</si>
  <si>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</si>
  <si>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</si>
  <si>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</si>
  <si>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</si>
  <si>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</si>
  <si>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</si>
  <si>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</si>
  <si>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</si>
  <si>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</si>
  <si>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</si>
  <si>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</si>
  <si>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</si>
  <si>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</si>
  <si>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</si>
  <si>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</si>
  <si>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</si>
  <si>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</si>
  <si>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</si>
  <si>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</si>
  <si>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</si>
  <si>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</si>
  <si>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</si>
  <si>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</si>
  <si>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</si>
  <si>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</si>
  <si>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</si>
  <si>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</si>
  <si>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</si>
  <si>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</si>
  <si>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</si>
  <si>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</si>
  <si>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</si>
  <si>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</si>
  <si>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</si>
  <si>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</si>
  <si>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</si>
  <si>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</si>
  <si>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</si>
  <si>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</si>
  <si>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</si>
  <si>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</si>
  <si>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</si>
  <si>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</si>
  <si>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</si>
  <si>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</si>
  <si>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</si>
  <si>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</si>
  <si>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</si>
  <si>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</si>
  <si>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</si>
  <si>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</si>
  <si>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</si>
  <si>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</si>
  <si>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</si>
  <si>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</si>
  <si>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</si>
  <si>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</si>
  <si>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</si>
  <si>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</si>
  <si>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</si>
  <si>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</si>
  <si>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</si>
  <si>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</si>
  <si>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</si>
  <si>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</si>
  <si>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</si>
  <si>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</si>
  <si>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</si>
  <si>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</si>
  <si>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</si>
  <si>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</si>
  <si>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</si>
  <si>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</si>
  <si>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</si>
  <si>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</si>
  <si>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</si>
  <si>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</si>
  <si>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</si>
  <si>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</si>
  <si>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</si>
  <si>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</si>
  <si>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</si>
  <si>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</si>
  <si>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</si>
  <si>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</si>
  <si>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</si>
  <si>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</si>
  <si>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</si>
  <si>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</si>
  <si>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</si>
  <si>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</si>
  <si>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</si>
  <si>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</si>
  <si>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</si>
  <si>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</si>
  <si>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</si>
  <si>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</si>
  <si>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</si>
  <si>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</si>
  <si>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</si>
  <si>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</si>
  <si>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</si>
  <si>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</si>
  <si>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</si>
  <si>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</si>
  <si>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</si>
  <si>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</si>
  <si>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</si>
  <si>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</si>
  <si>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</si>
  <si>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</si>
  <si>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</si>
  <si>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</si>
  <si>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</si>
  <si>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</si>
  <si>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</si>
  <si>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</si>
  <si>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</si>
  <si>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</si>
  <si>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</si>
  <si>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</si>
  <si>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</si>
  <si>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</si>
  <si>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</si>
  <si>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</si>
  <si>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</si>
  <si>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</si>
  <si>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</si>
  <si>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</si>
  <si>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</si>
  <si>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</si>
  <si>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</si>
  <si>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</si>
  <si>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</si>
  <si>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</si>
  <si>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</si>
  <si>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</si>
  <si>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</si>
  <si>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</si>
  <si>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</si>
  <si>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</si>
  <si>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</si>
  <si>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</si>
  <si>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</si>
  <si>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</si>
  <si>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</si>
  <si>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</si>
  <si>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</si>
  <si>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</si>
  <si>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</si>
  <si>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</si>
  <si>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</si>
  <si>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</si>
  <si>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</si>
  <si>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</si>
  <si>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</si>
  <si>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</si>
  <si>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</si>
  <si>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</si>
  <si>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</si>
  <si>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</si>
  <si>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</si>
  <si>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</si>
  <si>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</si>
  <si>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</si>
  <si>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</si>
  <si>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</si>
  <si>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</si>
  <si>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</si>
  <si>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</si>
  <si>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</si>
  <si>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</si>
  <si>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</si>
  <si>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</si>
  <si>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</si>
  <si>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</si>
  <si>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</si>
  <si>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</si>
  <si>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</si>
  <si>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</si>
  <si>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</si>
  <si>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</si>
  <si>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</si>
  <si>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</si>
  <si>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</si>
  <si>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</si>
  <si>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</si>
  <si>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</si>
  <si>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</si>
  <si>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</si>
  <si>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</si>
  <si>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</si>
  <si>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</si>
  <si>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</si>
  <si>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</si>
  <si>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</si>
  <si>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</si>
  <si>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</si>
  <si>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</si>
  <si>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</si>
  <si>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</si>
  <si>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</si>
  <si>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</si>
  <si>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</si>
  <si>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</si>
  <si>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</si>
  <si>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</si>
  <si>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</si>
  <si>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</si>
  <si>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</si>
  <si>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</si>
  <si>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</si>
  <si>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</si>
  <si>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</si>
  <si>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</si>
  <si>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</si>
  <si>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</si>
  <si>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</si>
  <si>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</si>
  <si>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</si>
  <si>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</si>
  <si>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</si>
  <si>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</si>
  <si>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</si>
  <si>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</si>
  <si>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</si>
  <si>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</si>
  <si>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</si>
  <si>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</si>
  <si>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</si>
  <si>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</si>
  <si>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</si>
  <si>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</si>
  <si>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</si>
  <si>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</si>
  <si>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</si>
  <si>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</si>
  <si>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</si>
  <si>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</si>
  <si>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</si>
  <si>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</si>
  <si>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</si>
  <si>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</si>
  <si>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</si>
  <si>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</si>
  <si>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</si>
  <si>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</si>
  <si>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</si>
  <si>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</si>
  <si>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</si>
  <si>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</si>
  <si>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</si>
  <si>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</si>
  <si>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</si>
  <si>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</si>
  <si>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</si>
  <si>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</si>
  <si>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</si>
  <si>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</si>
  <si>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</si>
  <si>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</si>
  <si>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</si>
  <si>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</si>
  <si>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</si>
  <si>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</si>
  <si>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</si>
  <si>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</si>
  <si>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</si>
  <si>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</si>
  <si>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</si>
  <si>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</si>
  <si>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</si>
  <si>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</si>
  <si>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</si>
  <si>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</si>
  <si>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</si>
  <si>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</si>
  <si>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</si>
  <si>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</si>
  <si>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</si>
  <si>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</si>
  <si>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</si>
  <si>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</si>
  <si>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</si>
  <si>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</si>
  <si>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</si>
  <si>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</si>
  <si>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</si>
  <si>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</si>
  <si>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</si>
  <si>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</si>
  <si>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</si>
  <si>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</si>
  <si>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</si>
  <si>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</si>
  <si>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</si>
  <si>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</si>
  <si>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</si>
  <si>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</si>
  <si>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</si>
  <si>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</si>
  <si>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</si>
  <si>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</si>
  <si>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</si>
  <si>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</si>
  <si>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</si>
  <si>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</si>
  <si>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</si>
  <si>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</si>
  <si>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</si>
  <si>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</si>
  <si>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</si>
  <si>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</si>
  <si>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</si>
  <si>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</si>
  <si>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</si>
  <si>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</si>
  <si>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</si>
  <si>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</si>
  <si>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</si>
  <si>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</si>
  <si>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</si>
  <si>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</si>
  <si>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</si>
  <si>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</si>
  <si>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</si>
  <si>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</si>
  <si>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</si>
  <si>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</si>
  <si>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</si>
  <si>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</si>
  <si>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</si>
  <si>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</si>
  <si>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</si>
  <si>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</si>
  <si>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</si>
  <si>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</si>
  <si>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</si>
  <si>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</si>
  <si>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</si>
  <si>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</si>
  <si>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</si>
  <si>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</si>
  <si>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</si>
  <si>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</si>
  <si>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</si>
  <si>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</si>
  <si>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</si>
  <si>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</si>
  <si>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</si>
  <si>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</si>
  <si>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</si>
  <si>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</si>
  <si>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</si>
  <si>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</si>
  <si>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</si>
  <si>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</si>
  <si>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</si>
  <si>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</si>
  <si>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</si>
  <si>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</si>
  <si>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</si>
  <si>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</si>
  <si>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</si>
  <si>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</si>
  <si>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</si>
  <si>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</si>
  <si>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</si>
  <si>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</si>
  <si>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</si>
  <si>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</si>
  <si>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</si>
  <si>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</si>
  <si>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</si>
  <si>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</si>
  <si>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</si>
  <si>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</si>
  <si>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</si>
  <si>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</si>
  <si>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</si>
  <si>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</si>
  <si>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</si>
  <si>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</si>
  <si>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</si>
  <si>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</si>
  <si>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</si>
  <si>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</si>
  <si>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</si>
  <si>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</si>
  <si>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</si>
  <si>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</si>
  <si>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</si>
  <si>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</si>
  <si>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</si>
  <si>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</si>
  <si>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</si>
  <si>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</si>
  <si>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</si>
  <si>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</si>
  <si>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</si>
  <si>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</si>
  <si>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</si>
  <si>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</si>
  <si>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</si>
  <si>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</si>
  <si>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</si>
  <si>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</si>
  <si>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</si>
  <si>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</si>
  <si>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</si>
  <si>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</si>
  <si>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</si>
  <si>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</si>
  <si>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</si>
  <si>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</si>
  <si>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</si>
  <si>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</si>
  <si>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</si>
  <si>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</si>
  <si>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</si>
  <si>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</si>
  <si>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</si>
  <si>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</si>
  <si>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</si>
  <si>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</si>
  <si>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</si>
  <si>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</si>
  <si>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</si>
  <si>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</si>
  <si>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</si>
  <si>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</si>
  <si>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</si>
  <si>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</si>
  <si>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</si>
  <si>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</si>
  <si>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</si>
  <si>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</si>
  <si>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</si>
  <si>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</si>
  <si>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</si>
  <si>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</si>
  <si>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</si>
  <si>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</si>
  <si>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</si>
  <si>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</si>
  <si>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</si>
  <si>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</si>
  <si>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</si>
  <si>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</si>
  <si>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</si>
  <si>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</si>
  <si>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</si>
  <si>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</si>
  <si>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</si>
  <si>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</si>
  <si>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</si>
  <si>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</si>
  <si>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</si>
  <si>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</si>
  <si>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</si>
  <si>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</si>
  <si>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</si>
  <si>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</si>
  <si>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</si>
  <si>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</si>
  <si>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</si>
  <si>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</si>
  <si>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</si>
  <si>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</si>
  <si>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</si>
  <si>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</si>
  <si>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</si>
  <si>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</si>
  <si>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</si>
  <si>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</si>
  <si>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</si>
  <si>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</si>
  <si>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</si>
  <si>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</si>
  <si>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</si>
  <si>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</si>
  <si>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</si>
  <si>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</si>
  <si>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</si>
  <si>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</si>
  <si>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</si>
  <si>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</si>
  <si>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</si>
  <si>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</si>
  <si>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</si>
  <si>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</si>
  <si>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</si>
  <si>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</si>
  <si>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</si>
  <si>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</si>
  <si>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</si>
  <si>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</si>
  <si>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</si>
  <si>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</si>
  <si>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</si>
  <si>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</si>
  <si>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</si>
  <si>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</si>
  <si>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</si>
  <si>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</si>
  <si>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</si>
  <si>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</si>
  <si>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</si>
  <si>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</si>
  <si>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</si>
  <si>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</si>
  <si>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</si>
  <si>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</si>
  <si>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</si>
  <si>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</si>
  <si>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</si>
  <si>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</si>
  <si>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</si>
  <si>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</si>
  <si>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</si>
  <si>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</si>
  <si>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</si>
  <si>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</si>
  <si>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</si>
  <si>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</si>
  <si>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</si>
  <si>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</si>
  <si>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</si>
  <si>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</si>
  <si>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</si>
  <si>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</si>
  <si>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</si>
  <si>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</si>
  <si>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</si>
  <si>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</si>
  <si>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</si>
  <si>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</si>
  <si>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</si>
  <si>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</si>
  <si>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</si>
  <si>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</si>
  <si>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</si>
  <si>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</si>
  <si>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</si>
  <si>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</si>
  <si>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</si>
  <si>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</si>
  <si>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</si>
  <si>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</si>
  <si>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</si>
  <si>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</si>
  <si>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</si>
  <si>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</si>
  <si>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</si>
  <si>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</si>
  <si>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</si>
  <si>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</si>
  <si>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</si>
  <si>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</si>
  <si>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</si>
  <si>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</si>
  <si>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</si>
  <si>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</si>
  <si>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</si>
  <si>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</si>
  <si>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</si>
  <si>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</si>
  <si>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</si>
  <si>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</si>
  <si>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</si>
  <si>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</si>
  <si>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</si>
  <si>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</si>
  <si>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</si>
  <si>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</si>
  <si>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</si>
  <si>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</si>
  <si>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</si>
  <si>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</si>
  <si>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</si>
  <si>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</si>
  <si>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</si>
  <si>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</si>
  <si>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</si>
  <si>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</si>
  <si>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</si>
  <si>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</si>
  <si>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</si>
  <si>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</si>
  <si>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</si>
  <si>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</si>
  <si>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</si>
  <si>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</si>
  <si>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</si>
  <si>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</si>
  <si>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</si>
  <si>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</si>
  <si>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</si>
  <si>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</si>
  <si>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</si>
  <si>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</si>
  <si>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</si>
  <si>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</si>
  <si>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</si>
  <si>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</si>
  <si>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</si>
  <si>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</si>
  <si>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</si>
  <si>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</si>
  <si>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</si>
  <si>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</si>
  <si>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</si>
  <si>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</si>
  <si>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</si>
  <si>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</si>
  <si>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</si>
  <si>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</si>
  <si>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</si>
  <si>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</si>
  <si>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</si>
  <si>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</si>
  <si>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</si>
  <si>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</si>
  <si>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</si>
  <si>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</si>
  <si>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</si>
  <si>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</si>
  <si>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</si>
  <si>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</si>
  <si>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</si>
  <si>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</si>
  <si>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</si>
  <si>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</si>
  <si>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</si>
  <si>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</si>
  <si>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</si>
  <si>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</si>
  <si>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</si>
  <si>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</si>
  <si>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</si>
  <si>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</si>
  <si>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</si>
  <si>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</si>
  <si>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</si>
  <si>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</si>
  <si>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</si>
  <si>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</si>
  <si>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</si>
  <si>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</si>
  <si>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</si>
  <si>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</si>
  <si>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</si>
  <si>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</si>
  <si>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</si>
  <si>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</si>
  <si>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</si>
  <si>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</si>
  <si>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</si>
  <si>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</si>
  <si>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</si>
  <si>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</si>
  <si>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</si>
  <si>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</si>
  <si>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</si>
  <si>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</si>
  <si>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</si>
  <si>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</si>
  <si>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</si>
  <si>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</si>
  <si>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</si>
  <si>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</si>
  <si>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</si>
  <si>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</si>
  <si>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</si>
  <si>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</si>
  <si>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</si>
  <si>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</si>
  <si>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</si>
  <si>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</si>
  <si>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</si>
  <si>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</si>
  <si>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</si>
  <si>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</si>
  <si>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</si>
  <si>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</si>
  <si>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</si>
  <si>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</si>
  <si>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</si>
  <si>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</si>
  <si>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</si>
  <si>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</si>
  <si>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</si>
  <si>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</si>
  <si>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</si>
  <si>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</si>
  <si>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</si>
  <si>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</si>
  <si>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</si>
  <si>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</si>
  <si>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</si>
  <si>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</si>
  <si>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</si>
  <si>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</si>
  <si>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</si>
  <si>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</si>
  <si>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</si>
  <si>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</si>
  <si>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</si>
  <si>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</si>
  <si>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</si>
  <si>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</si>
  <si>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</si>
  <si>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</si>
  <si>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</si>
  <si>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</si>
  <si>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</si>
  <si>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</si>
  <si>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</si>
  <si>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</si>
  <si>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</si>
  <si>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</si>
  <si>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</si>
  <si>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</si>
  <si>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</si>
  <si>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</si>
  <si>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</si>
  <si>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</si>
  <si>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</si>
  <si>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</si>
  <si>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</si>
  <si>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</si>
  <si>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</si>
  <si>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</si>
  <si>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</si>
  <si>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</si>
  <si>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</si>
  <si>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</si>
  <si>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</si>
  <si>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</si>
  <si>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</si>
  <si>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</si>
  <si>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</si>
  <si>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</si>
  <si>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</si>
  <si>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</si>
  <si>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</si>
  <si>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</si>
  <si>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</si>
  <si>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</si>
  <si>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</si>
  <si>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</si>
  <si>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</si>
  <si>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</si>
  <si>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</si>
  <si>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</si>
  <si>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</si>
  <si>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</si>
  <si>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</si>
  <si>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</si>
  <si>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</si>
  <si>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</si>
  <si>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</si>
  <si>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</si>
  <si>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</si>
  <si>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</si>
  <si>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</si>
  <si>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</si>
  <si>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</si>
  <si>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</si>
  <si>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</si>
  <si>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</si>
  <si>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</si>
  <si>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</si>
  <si>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</si>
  <si>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</si>
  <si>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</si>
  <si>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</si>
  <si>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</si>
  <si>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</si>
  <si>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</si>
  <si>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</si>
  <si>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</si>
  <si>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</si>
  <si>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</si>
  <si>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</si>
  <si>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</si>
  <si>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</si>
  <si>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</si>
  <si>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</si>
  <si>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</si>
  <si>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</si>
  <si>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</si>
  <si>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</si>
  <si>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</si>
  <si>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</si>
  <si>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</si>
  <si>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</si>
  <si>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</si>
  <si>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</si>
  <si>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</si>
  <si>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</si>
  <si>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</si>
  <si>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</si>
  <si>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</si>
  <si>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</si>
  <si>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</si>
  <si>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</si>
  <si>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</si>
  <si>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</si>
  <si>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</si>
  <si>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</si>
  <si>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</si>
  <si>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</si>
  <si>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</si>
  <si>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</si>
  <si>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</si>
  <si>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</si>
  <si>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</si>
  <si>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</si>
  <si>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</si>
  <si>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</si>
  <si>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</si>
  <si>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</si>
  <si>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</si>
  <si>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</si>
  <si>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</si>
  <si>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</si>
  <si>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</si>
  <si>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</si>
  <si>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</si>
  <si>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</si>
  <si>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</si>
  <si>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</si>
  <si>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</si>
  <si>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</si>
  <si>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</si>
  <si>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</si>
  <si>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</si>
  <si>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</si>
  <si>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</si>
  <si>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</si>
  <si>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</si>
  <si>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</si>
  <si>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</si>
  <si>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</si>
  <si>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</si>
  <si>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</si>
  <si>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</si>
  <si>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</si>
  <si>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</si>
  <si>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</si>
  <si>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</si>
  <si>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</si>
  <si>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</si>
  <si>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</si>
  <si>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</si>
  <si>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</si>
  <si>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</si>
  <si>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</si>
  <si>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</si>
  <si>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</si>
  <si>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</si>
  <si>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</si>
  <si>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</si>
  <si>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</si>
  <si>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</si>
  <si>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</si>
  <si>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</si>
  <si>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</si>
  <si>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</si>
  <si>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</si>
  <si>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</si>
  <si>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</si>
  <si>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</si>
  <si>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</si>
  <si>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</si>
  <si>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</si>
  <si>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</si>
  <si>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</si>
  <si>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</si>
  <si>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</si>
  <si>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</si>
  <si>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</si>
  <si>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</si>
  <si>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</si>
  <si>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</si>
  <si>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</si>
  <si>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</si>
  <si>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</si>
  <si>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</si>
  <si>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</si>
  <si>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</si>
  <si>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</si>
  <si>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</si>
  <si>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</si>
  <si>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</si>
  <si>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</si>
  <si>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</si>
  <si>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</si>
  <si>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</si>
  <si>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</si>
  <si>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</si>
  <si>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</si>
  <si>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</si>
  <si>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</si>
  <si>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</si>
  <si>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</si>
  <si>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</si>
  <si>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</si>
  <si>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</si>
  <si>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</si>
  <si>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</si>
  <si>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</si>
  <si>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</si>
  <si>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</si>
  <si>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</si>
  <si>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</si>
  <si>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</si>
  <si>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</si>
  <si>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</si>
  <si>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</si>
  <si>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</si>
  <si>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</si>
  <si>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</si>
  <si>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</si>
  <si>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</si>
  <si>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</si>
  <si>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</si>
  <si>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</si>
  <si>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</si>
  <si>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</si>
  <si>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</si>
  <si>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</si>
  <si>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</si>
  <si>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</si>
  <si>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</si>
  <si>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</si>
  <si>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</si>
  <si>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</si>
  <si>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</si>
  <si>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</si>
  <si>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</si>
  <si>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</si>
  <si>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</si>
  <si>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</si>
  <si>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</si>
  <si>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</si>
  <si>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</si>
  <si>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</si>
  <si>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</si>
  <si>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</si>
  <si>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</si>
  <si>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</si>
  <si>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</si>
  <si>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</si>
  <si>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</si>
  <si>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</si>
  <si>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</si>
  <si>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</si>
  <si>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</si>
  <si>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</si>
  <si>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</si>
  <si>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</si>
  <si>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</si>
  <si>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</si>
  <si>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</si>
  <si>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</si>
  <si>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</si>
  <si>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</si>
  <si>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</si>
  <si>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</si>
  <si>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</si>
  <si>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</si>
  <si>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</si>
  <si>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</si>
  <si>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</si>
  <si>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</si>
  <si>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</si>
  <si>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</si>
  <si>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</si>
  <si>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</si>
  <si>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</si>
  <si>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</si>
  <si>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</si>
  <si>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</si>
  <si>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</si>
  <si>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</si>
  <si>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</si>
  <si>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</si>
  <si>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</si>
  <si>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</si>
  <si>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</si>
  <si>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</si>
  <si>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</si>
  <si>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</si>
  <si>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</si>
  <si>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</si>
  <si>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</si>
  <si>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</si>
  <si>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</si>
  <si>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</si>
  <si>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</si>
  <si>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</si>
  <si>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</si>
  <si>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</si>
  <si>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</si>
  <si>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</si>
  <si>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</si>
  <si>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</si>
  <si>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</si>
  <si>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</si>
  <si>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</si>
  <si>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</si>
  <si>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</si>
  <si>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</si>
  <si>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</si>
  <si>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</si>
  <si>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</si>
  <si>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</si>
  <si>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</si>
  <si>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</si>
  <si>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</si>
  <si>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</si>
  <si>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</si>
  <si>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</si>
  <si>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</si>
  <si>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</si>
  <si>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</si>
  <si>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</si>
  <si>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</si>
  <si>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</si>
  <si>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</si>
  <si>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</si>
  <si>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</si>
  <si>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</si>
  <si>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</si>
  <si>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</si>
  <si>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</si>
  <si>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</si>
  <si>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</si>
  <si>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</si>
  <si>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</si>
  <si>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</si>
  <si>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</si>
  <si>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</si>
  <si>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</si>
  <si>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</si>
  <si>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</si>
  <si>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</si>
  <si>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</si>
  <si>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</si>
  <si>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</si>
  <si>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</si>
  <si>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</si>
  <si>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</si>
  <si>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</si>
  <si>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</si>
  <si>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</si>
  <si>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</si>
  <si>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</si>
  <si>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</si>
  <si>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</si>
  <si>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</si>
  <si>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</si>
  <si>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</si>
  <si>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</si>
  <si>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</si>
  <si>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</si>
  <si>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</si>
  <si>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</si>
  <si>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</si>
  <si>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</si>
  <si>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</si>
  <si>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</si>
  <si>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</si>
  <si>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</si>
  <si>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</si>
  <si>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</si>
  <si>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</si>
  <si>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</si>
  <si>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</si>
  <si>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</si>
  <si>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</si>
  <si>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</si>
  <si>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</si>
  <si>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</si>
  <si>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</si>
  <si>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</si>
  <si>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</si>
  <si>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</si>
  <si>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</si>
  <si>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</si>
  <si>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</si>
  <si>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</si>
  <si>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</si>
  <si>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</si>
  <si>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</si>
  <si>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</si>
  <si>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</si>
  <si>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</si>
  <si>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</si>
  <si>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</si>
  <si>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</si>
  <si>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</si>
  <si>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</si>
  <si>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</si>
  <si>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</si>
  <si>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</si>
  <si>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</si>
  <si>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</si>
  <si>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</si>
  <si>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</si>
  <si>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</si>
  <si>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</si>
  <si>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</si>
  <si>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</si>
  <si>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</si>
  <si>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</si>
  <si>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</si>
  <si>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</si>
  <si>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</si>
  <si>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</si>
  <si>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</si>
  <si>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</si>
  <si>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</si>
  <si>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</si>
  <si>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</si>
  <si>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</si>
  <si>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</si>
  <si>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</si>
  <si>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</si>
  <si>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</si>
  <si>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</si>
  <si>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</si>
  <si>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</si>
  <si>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</si>
  <si>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</si>
  <si>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</si>
  <si>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</si>
  <si>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</si>
  <si>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</si>
  <si>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</si>
  <si>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</si>
  <si>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</si>
  <si>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</si>
  <si>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</si>
  <si>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</si>
  <si>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</si>
  <si>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</si>
  <si>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</si>
  <si>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</si>
  <si>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</si>
  <si>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</si>
  <si>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</si>
  <si>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</si>
  <si>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</si>
  <si>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</si>
  <si>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</si>
  <si>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</si>
  <si>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</si>
  <si>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</si>
  <si>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</si>
  <si>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</si>
  <si>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</si>
  <si>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</si>
  <si>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</si>
  <si>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</si>
  <si>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</si>
  <si>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</si>
  <si>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</si>
  <si>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</si>
  <si>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</si>
  <si>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</si>
  <si>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</si>
  <si>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</si>
  <si>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</si>
  <si>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</si>
  <si>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</si>
  <si>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</si>
  <si>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</si>
  <si>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</si>
  <si>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</si>
  <si>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</si>
  <si>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</si>
  <si>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</si>
  <si>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</si>
  <si>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</si>
  <si>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</si>
  <si>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</si>
  <si>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</si>
  <si>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</si>
  <si>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</si>
  <si>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</si>
  <si>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</si>
  <si>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</si>
  <si>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</si>
  <si>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</si>
  <si>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</si>
  <si>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</si>
  <si>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</si>
  <si>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</si>
  <si>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</si>
  <si>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</si>
  <si>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</si>
  <si>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</si>
  <si>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</si>
  <si>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</si>
  <si>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</si>
  <si>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</si>
  <si>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</si>
  <si>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</si>
  <si>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</si>
  <si>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</si>
  <si>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</si>
  <si>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</si>
  <si>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</si>
  <si>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</si>
  <si>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</si>
  <si>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</si>
  <si>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</si>
  <si>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</si>
  <si>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</si>
  <si>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</si>
  <si>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</si>
  <si>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</si>
  <si>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</si>
  <si>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</si>
  <si>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</si>
  <si>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</si>
  <si>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</si>
  <si>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</si>
  <si>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</si>
  <si>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</si>
  <si>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</si>
  <si>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</si>
  <si>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</si>
  <si>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</si>
  <si>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</si>
  <si>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</si>
  <si>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</si>
  <si>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</si>
  <si>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</si>
  <si>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</si>
  <si>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</si>
  <si>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</si>
  <si>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</si>
  <si>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</si>
  <si>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</si>
  <si>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</si>
  <si>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</si>
  <si>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</si>
  <si>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</si>
  <si>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</si>
  <si>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</si>
  <si>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</si>
  <si>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</si>
  <si>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</si>
  <si>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</si>
  <si>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</si>
  <si>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</si>
  <si>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</si>
  <si>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</si>
  <si>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</si>
  <si>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</si>
  <si>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</si>
  <si>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</si>
  <si>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</si>
  <si>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</si>
  <si>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</si>
  <si>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</si>
  <si>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</si>
  <si>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</si>
  <si>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</si>
  <si>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</si>
  <si>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</si>
  <si>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</si>
  <si>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</si>
  <si>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</si>
  <si>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</si>
  <si>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</si>
  <si>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</si>
  <si>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</si>
  <si>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</si>
  <si>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</si>
  <si>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</si>
  <si>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</si>
  <si>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</si>
  <si>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</si>
  <si>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</si>
  <si>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</si>
  <si>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</si>
  <si>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</si>
  <si>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</si>
  <si>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</si>
  <si>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</si>
  <si>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</si>
  <si>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</si>
  <si>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</si>
  <si>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</si>
  <si>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</si>
  <si>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</si>
  <si>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</si>
  <si>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</si>
  <si>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</si>
  <si>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</si>
  <si>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</si>
  <si>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</si>
  <si>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</si>
  <si>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</si>
  <si>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</si>
  <si>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</si>
  <si>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</si>
  <si>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</si>
  <si>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</si>
  <si>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</si>
  <si>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</si>
  <si>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</si>
  <si>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</si>
  <si>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</si>
  <si>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</si>
  <si>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</si>
  <si>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</si>
  <si>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</si>
  <si>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</si>
  <si>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</si>
  <si>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</si>
  <si>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</si>
  <si>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</si>
  <si>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</si>
  <si>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</si>
  <si>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</si>
  <si>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</si>
  <si>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</si>
  <si>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</si>
  <si>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</si>
  <si>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</si>
  <si>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</si>
  <si>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</si>
  <si>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</si>
  <si>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</si>
  <si>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</si>
  <si>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</si>
  <si>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</si>
  <si>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</si>
  <si>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</si>
  <si>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</si>
  <si>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</si>
  <si>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</si>
  <si>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</si>
  <si>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</si>
  <si>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</si>
  <si>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</si>
  <si>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</si>
  <si>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</si>
  <si>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</si>
  <si>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</si>
  <si>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</si>
  <si>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</si>
  <si>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</si>
  <si>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</si>
  <si>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</si>
  <si>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</si>
  <si>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</si>
  <si>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</si>
  <si>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</si>
  <si>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</si>
  <si>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</si>
  <si>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</si>
  <si>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</si>
  <si>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</si>
  <si>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</si>
  <si>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</si>
  <si>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</si>
  <si>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</si>
  <si>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</si>
  <si>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</si>
  <si>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</si>
  <si>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</si>
  <si>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</si>
  <si>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</si>
  <si>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</si>
  <si>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</si>
  <si>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</si>
  <si>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</si>
  <si>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</si>
  <si>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</si>
  <si>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</si>
  <si>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</si>
  <si>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</si>
  <si>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</si>
  <si>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</si>
  <si>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</si>
  <si>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</si>
  <si>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</si>
  <si>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</si>
  <si>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</si>
  <si>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</si>
  <si>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</si>
  <si>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</si>
  <si>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</si>
  <si>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</si>
  <si>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</si>
  <si>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</si>
  <si>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</si>
  <si>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</si>
  <si>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</si>
  <si>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</si>
  <si>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</si>
  <si>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</si>
  <si>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</si>
  <si>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</si>
  <si>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</si>
  <si>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</si>
  <si>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</si>
  <si>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</si>
  <si>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</si>
  <si>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</si>
  <si>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</si>
  <si>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</si>
  <si>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</si>
  <si>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</si>
  <si>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</si>
  <si>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</si>
  <si>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</si>
  <si>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</si>
  <si>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</si>
  <si>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</si>
  <si>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</si>
  <si>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</si>
  <si>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</si>
  <si>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</si>
  <si>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</si>
  <si>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</si>
  <si>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</si>
  <si>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</si>
  <si>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</si>
  <si>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</si>
  <si>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</si>
  <si>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</si>
  <si>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</si>
  <si>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</si>
  <si>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</si>
  <si>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</si>
  <si>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</si>
  <si>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</si>
  <si>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</si>
  <si>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</si>
  <si>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</si>
  <si>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</si>
  <si>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</si>
  <si>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</si>
  <si>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</si>
  <si>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</si>
  <si>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</si>
  <si>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</si>
  <si>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</si>
  <si>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</si>
  <si>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</si>
  <si>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</si>
  <si>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</si>
  <si>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</si>
  <si>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</si>
  <si>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</si>
  <si>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</si>
  <si>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</si>
  <si>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</si>
  <si>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</si>
  <si>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</si>
  <si>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</si>
  <si>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</si>
  <si>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</si>
  <si>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</si>
  <si>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</si>
  <si>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</si>
  <si>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</si>
  <si>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</si>
  <si>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</si>
  <si>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</si>
  <si>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</si>
  <si>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</si>
  <si>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</si>
  <si>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</si>
  <si>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</si>
  <si>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</si>
  <si>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</si>
  <si>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</si>
  <si>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</si>
  <si>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</si>
  <si>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</si>
  <si>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</si>
  <si>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</si>
  <si>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</si>
  <si>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</si>
  <si>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</si>
  <si>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</si>
  <si>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</si>
  <si>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</si>
  <si>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</si>
  <si>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</si>
  <si>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</si>
  <si>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</si>
  <si>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</si>
  <si>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</si>
  <si>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</si>
  <si>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</si>
  <si>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</si>
  <si>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</si>
  <si>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</si>
  <si>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</si>
  <si>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</si>
  <si>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</si>
  <si>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</si>
  <si>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</si>
  <si>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</si>
  <si>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</si>
  <si>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</si>
  <si>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</si>
  <si>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</si>
  <si>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</si>
  <si>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</si>
  <si>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</si>
  <si>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</si>
  <si>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</si>
  <si>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</si>
  <si>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</si>
  <si>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</si>
  <si>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</si>
  <si>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</si>
  <si>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</si>
  <si>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</si>
  <si>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</si>
  <si>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</si>
  <si>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</si>
  <si>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</si>
  <si>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</si>
  <si>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</si>
  <si>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</si>
  <si>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</si>
  <si>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</si>
  <si>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</si>
  <si>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</si>
  <si>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</si>
  <si>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</si>
  <si>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</si>
  <si>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</si>
  <si>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</si>
  <si>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</si>
  <si>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</si>
  <si>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</si>
  <si>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</si>
  <si>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</si>
  <si>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</si>
  <si>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</si>
  <si>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</si>
  <si>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</si>
  <si>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</si>
  <si>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</si>
  <si>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</si>
  <si>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</si>
  <si>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</si>
  <si>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</si>
  <si>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</si>
  <si>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</si>
  <si>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</si>
  <si>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</si>
  <si>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</si>
  <si>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</si>
  <si>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</si>
  <si>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</si>
  <si>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</si>
  <si>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</si>
  <si>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</si>
  <si>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</si>
  <si>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</si>
  <si>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</si>
  <si>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</si>
  <si>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</si>
  <si>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</si>
  <si>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</si>
  <si>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</si>
  <si>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</si>
  <si>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</si>
  <si>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</si>
  <si>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</si>
  <si>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</si>
  <si>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</si>
  <si>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</si>
  <si>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</si>
  <si>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</si>
  <si>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</si>
  <si>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</si>
  <si>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</si>
  <si>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</si>
  <si>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</si>
  <si>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</si>
  <si>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</si>
  <si>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</si>
  <si>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</si>
  <si>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</si>
  <si>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</si>
  <si>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</si>
  <si>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</si>
  <si>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</si>
  <si>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</si>
  <si>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</si>
  <si>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</si>
  <si>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</si>
  <si>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</si>
  <si>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</si>
  <si>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</si>
  <si>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</si>
  <si>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</si>
  <si>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</si>
  <si>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</si>
  <si>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</si>
  <si>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</si>
  <si>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</si>
  <si>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</si>
  <si>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</si>
  <si>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</si>
  <si>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</si>
  <si>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</si>
  <si>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</si>
  <si>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</si>
  <si>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</si>
  <si>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</si>
  <si>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</si>
  <si>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</si>
  <si>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</si>
  <si>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</si>
  <si>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</si>
  <si>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</si>
  <si>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</si>
  <si>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</si>
  <si>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</si>
  <si>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</si>
  <si>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</si>
  <si>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</si>
  <si>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</si>
  <si>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</si>
  <si>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</si>
  <si>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</si>
  <si>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</si>
  <si>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</si>
  <si>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</si>
  <si>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</si>
  <si>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</si>
  <si>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</si>
  <si>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</si>
  <si>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</si>
  <si>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</si>
  <si>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</si>
  <si>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</si>
  <si>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</si>
  <si>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</si>
  <si>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</si>
  <si>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</si>
  <si>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</si>
  <si>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</si>
  <si>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</si>
  <si>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</si>
  <si>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</si>
  <si>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</si>
  <si>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</si>
  <si>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</si>
  <si>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</si>
  <si>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</si>
  <si>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</si>
  <si>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</si>
  <si>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</si>
  <si>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</si>
  <si>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</si>
  <si>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</si>
  <si>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</si>
  <si>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</si>
  <si>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</si>
  <si>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</si>
  <si>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</si>
  <si>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</si>
  <si>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</si>
  <si>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</si>
  <si>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</si>
  <si>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</si>
  <si>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</si>
  <si>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</si>
  <si>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</si>
  <si>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</si>
  <si>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</si>
  <si>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</si>
  <si>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</si>
  <si>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</si>
  <si>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</si>
  <si>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</si>
  <si>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</si>
  <si>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</si>
  <si>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</si>
  <si>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</si>
  <si>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</si>
  <si>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</si>
  <si>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</si>
  <si>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</si>
  <si>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</si>
  <si>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</si>
  <si>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</si>
  <si>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</si>
  <si>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</si>
  <si>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</si>
  <si>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</si>
  <si>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</si>
  <si>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</si>
  <si>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</si>
  <si>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</si>
  <si>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</si>
  <si>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</si>
  <si>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</si>
  <si>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</si>
  <si>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</si>
  <si>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</si>
  <si>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</si>
  <si>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</si>
  <si>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</si>
  <si>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</si>
  <si>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</si>
  <si>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</si>
  <si>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</si>
  <si>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</si>
  <si>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</si>
  <si>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</si>
  <si>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</si>
  <si>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</si>
  <si>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</si>
  <si>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</si>
  <si>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</si>
  <si>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</si>
  <si>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</si>
  <si>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</si>
  <si>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</si>
  <si>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</si>
  <si>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</si>
  <si>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</si>
  <si>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</si>
  <si>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</si>
  <si>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</si>
  <si>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</si>
  <si>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</si>
  <si>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</si>
  <si>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</si>
  <si>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</si>
  <si>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</si>
  <si>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</si>
  <si>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</si>
  <si>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</si>
  <si>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</si>
  <si>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</si>
  <si>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</si>
  <si>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</si>
  <si>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</si>
  <si>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</si>
  <si>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</si>
  <si>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</si>
  <si>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</si>
  <si>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</si>
  <si>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</si>
  <si>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</si>
  <si>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</si>
  <si>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</si>
  <si>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</si>
  <si>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</si>
  <si>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</si>
  <si>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</si>
  <si>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</si>
  <si>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</si>
  <si>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</si>
  <si>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</si>
  <si>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</si>
  <si>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</si>
  <si>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</si>
  <si>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</si>
  <si>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</si>
  <si>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</si>
  <si>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</si>
  <si>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</si>
  <si>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</si>
  <si>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</si>
  <si>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</si>
  <si>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</si>
  <si>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</si>
  <si>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</si>
  <si>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</si>
  <si>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</si>
  <si>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</si>
  <si>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</si>
  <si>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</si>
  <si>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</si>
  <si>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</si>
  <si>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</si>
  <si>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</si>
  <si>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</si>
  <si>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</si>
  <si>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</si>
  <si>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</si>
  <si>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</si>
  <si>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</si>
  <si>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</si>
  <si>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</si>
  <si>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</si>
  <si>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</si>
  <si>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</si>
  <si>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</si>
  <si>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</si>
  <si>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</si>
  <si>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</si>
  <si>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</si>
  <si>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</si>
  <si>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</si>
  <si>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</si>
  <si>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</si>
  <si>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</si>
  <si>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</si>
  <si>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</si>
  <si>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</si>
  <si>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</si>
  <si>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</si>
  <si>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</si>
  <si>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</si>
  <si>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</si>
  <si>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</si>
  <si>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</si>
  <si>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</si>
  <si>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</si>
  <si>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</si>
  <si>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</si>
  <si>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</si>
  <si>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</si>
  <si>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</si>
  <si>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</si>
  <si>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</si>
  <si>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</si>
  <si>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</si>
  <si>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</si>
  <si>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</si>
  <si>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</si>
  <si>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</si>
  <si>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</si>
  <si>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</si>
  <si>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</si>
  <si>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</si>
  <si>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</si>
  <si>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</si>
  <si>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</si>
  <si>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</si>
  <si>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</si>
  <si>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</si>
  <si>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</si>
  <si>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</si>
  <si>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</si>
  <si>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</si>
  <si>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</si>
  <si>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</si>
  <si>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</si>
  <si>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</si>
  <si>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</si>
  <si>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</si>
  <si>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</si>
  <si>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</si>
  <si>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</si>
  <si>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</si>
  <si>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</si>
  <si>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</si>
  <si>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</si>
  <si>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</si>
  <si>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</si>
  <si>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</si>
  <si>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</si>
  <si>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</si>
  <si>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</si>
  <si>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</si>
  <si>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</si>
  <si>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</si>
  <si>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</si>
  <si>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</si>
  <si>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</si>
  <si>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</si>
  <si>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</si>
  <si>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</si>
  <si>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</si>
  <si>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</si>
  <si>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</si>
  <si>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</si>
  <si>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</si>
  <si>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</si>
  <si>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</si>
  <si>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</si>
  <si>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</si>
  <si>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</si>
  <si>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</si>
  <si>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</si>
  <si>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</si>
  <si>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</si>
  <si>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</si>
  <si>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</si>
  <si>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</si>
  <si>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</si>
  <si>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</si>
  <si>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</si>
  <si>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</si>
  <si>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</si>
  <si>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</si>
  <si>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</si>
  <si>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</si>
  <si>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</si>
  <si>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</si>
  <si>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</si>
  <si>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</si>
  <si>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</si>
  <si>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</si>
  <si>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</si>
  <si>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</si>
  <si>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</si>
  <si>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</si>
  <si>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</si>
  <si>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</si>
  <si>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</si>
  <si>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</si>
  <si>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</si>
  <si>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</si>
  <si>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</si>
  <si>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</si>
  <si>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</si>
  <si>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</si>
  <si>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</si>
  <si>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</si>
  <si>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</si>
  <si>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</si>
  <si>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</si>
  <si>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</si>
  <si>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</si>
  <si>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</si>
  <si>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</si>
  <si>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</si>
  <si>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</si>
  <si>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</si>
  <si>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</si>
  <si>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</si>
  <si>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</si>
  <si>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</si>
  <si>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</si>
  <si>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</si>
  <si>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</si>
  <si>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</si>
  <si>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</si>
  <si>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</si>
  <si>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</si>
  <si>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</si>
  <si>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</si>
  <si>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</si>
  <si>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</si>
  <si>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</si>
  <si>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</si>
  <si>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</si>
  <si>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</si>
  <si>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</si>
  <si>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</si>
  <si>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</si>
  <si>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</si>
  <si>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</si>
  <si>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</si>
  <si>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</si>
  <si>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</si>
  <si>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</si>
  <si>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</si>
  <si>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</si>
  <si>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</si>
  <si>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</si>
  <si>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</si>
  <si>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</si>
  <si>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</si>
  <si>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</si>
  <si>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</si>
  <si>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</si>
  <si>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</si>
  <si>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</si>
  <si>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</si>
  <si>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</si>
  <si>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</si>
  <si>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</si>
  <si>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</si>
  <si>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</si>
  <si>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</si>
  <si>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</si>
  <si>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</si>
  <si>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</si>
  <si>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</si>
  <si>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</si>
  <si>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</si>
  <si>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</si>
  <si>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</si>
  <si>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</si>
  <si>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</si>
  <si>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</si>
  <si>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</si>
  <si>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</si>
  <si>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</si>
  <si>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</si>
  <si>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</si>
  <si>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</si>
  <si>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</si>
  <si>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</si>
  <si>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</si>
  <si>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</si>
  <si>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</si>
  <si>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</si>
  <si>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</si>
  <si>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</si>
  <si>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</si>
  <si>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</si>
  <si>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</si>
  <si>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</si>
  <si>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</si>
  <si>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</si>
  <si>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</si>
  <si>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</si>
  <si>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</si>
  <si>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</si>
  <si>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</si>
  <si>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</si>
  <si>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</si>
  <si>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</si>
  <si>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</si>
  <si>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</si>
  <si>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</si>
  <si>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</si>
  <si>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</si>
  <si>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</si>
  <si>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</si>
  <si>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</si>
  <si>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</si>
  <si>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</si>
  <si>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</si>
  <si>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</si>
  <si>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</si>
  <si>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</si>
  <si>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</si>
  <si>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</si>
  <si>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</si>
  <si>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</si>
  <si>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</si>
  <si>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</si>
  <si>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</si>
  <si>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</si>
  <si>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</si>
  <si>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</si>
  <si>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</si>
  <si>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</si>
  <si>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</si>
  <si>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</si>
  <si>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</si>
  <si>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</si>
  <si>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</si>
  <si>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</si>
  <si>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</si>
  <si>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</si>
  <si>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</si>
  <si>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</si>
  <si>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</si>
  <si>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</si>
  <si>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</si>
  <si>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</si>
  <si>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</si>
  <si>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</si>
  <si>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</si>
  <si>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</si>
  <si>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</si>
  <si>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</si>
  <si>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</si>
  <si>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</si>
  <si>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</si>
  <si>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</si>
  <si>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</si>
  <si>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</si>
  <si>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</si>
  <si>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</si>
  <si>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</si>
  <si>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</si>
  <si>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</si>
  <si>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</si>
  <si>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</si>
  <si>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</si>
  <si>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</si>
  <si>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</si>
  <si>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</si>
  <si>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</si>
  <si>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</si>
  <si>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</si>
  <si>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</si>
  <si>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</si>
  <si>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</si>
  <si>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</si>
  <si>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</si>
  <si>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</si>
  <si>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</si>
  <si>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</si>
  <si>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</si>
  <si>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</si>
  <si>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</si>
  <si>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</si>
  <si>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</si>
  <si>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</si>
  <si>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</si>
  <si>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</si>
  <si>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</si>
  <si>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</si>
  <si>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</si>
  <si>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</si>
  <si>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</si>
  <si>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</si>
  <si>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</si>
  <si>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</si>
  <si>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</si>
  <si>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</si>
  <si>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</si>
  <si>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</si>
  <si>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</si>
  <si>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</si>
  <si>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</si>
  <si>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</si>
  <si>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</si>
  <si>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</si>
  <si>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</si>
  <si>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</si>
  <si>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</si>
  <si>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</si>
  <si>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</si>
  <si>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</si>
  <si>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</si>
  <si>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</si>
  <si>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</si>
  <si>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</si>
  <si>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</si>
  <si>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</si>
  <si>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</si>
  <si>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</si>
  <si>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</si>
  <si>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</si>
  <si>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</si>
  <si>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</si>
  <si>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</si>
  <si>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</si>
  <si>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</si>
  <si>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</si>
  <si>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</si>
  <si>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</si>
  <si>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</si>
  <si>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</si>
  <si>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</si>
  <si>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</si>
  <si>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</si>
  <si>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</si>
  <si>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</si>
  <si>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</si>
  <si>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</si>
  <si>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</si>
  <si>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</si>
  <si>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</si>
  <si>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</si>
  <si>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</si>
  <si>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</si>
  <si>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</si>
  <si>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</si>
  <si>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</si>
  <si>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</si>
  <si>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</si>
  <si>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</si>
  <si>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</si>
  <si>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</si>
  <si>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</si>
  <si>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</si>
  <si>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</si>
  <si>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</si>
  <si>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</si>
  <si>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</si>
  <si>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</si>
  <si>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</si>
  <si>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</si>
  <si>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</si>
  <si>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</si>
  <si>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</si>
  <si>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</si>
  <si>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</si>
  <si>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</si>
  <si>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</si>
  <si>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</si>
  <si>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</si>
  <si>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</si>
  <si>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</si>
  <si>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</si>
  <si>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</si>
  <si>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</si>
  <si>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</si>
  <si>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</si>
  <si>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</si>
  <si>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</si>
  <si>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</si>
  <si>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</si>
  <si>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</si>
  <si>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</si>
  <si>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</si>
  <si>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</si>
  <si>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</si>
  <si>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</si>
  <si>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</si>
  <si>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</si>
  <si>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</si>
  <si>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</si>
  <si>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</si>
  <si>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</si>
  <si>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</si>
  <si>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</si>
  <si>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</si>
  <si>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</si>
  <si>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</si>
  <si>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</si>
  <si>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</si>
  <si>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</si>
  <si>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</si>
  <si>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</si>
  <si>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</si>
  <si>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</si>
  <si>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</si>
  <si>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</si>
  <si>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</si>
  <si>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</si>
  <si>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</si>
  <si>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</si>
  <si>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</si>
  <si>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</si>
  <si>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</si>
  <si>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</si>
  <si>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</si>
  <si>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</si>
  <si>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</si>
  <si>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</si>
  <si>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</si>
  <si>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</si>
  <si>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</si>
  <si>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</si>
  <si>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</si>
  <si>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</si>
  <si>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</si>
  <si>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</si>
  <si>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</si>
  <si>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</si>
  <si>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</si>
  <si>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</si>
  <si>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</si>
  <si>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</si>
  <si>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</si>
  <si>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</si>
  <si>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</si>
  <si>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</si>
  <si>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</si>
  <si>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</si>
  <si>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</si>
  <si>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</si>
  <si>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</si>
  <si>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</si>
  <si>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</si>
  <si>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</si>
  <si>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</si>
  <si>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</si>
  <si>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</si>
  <si>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</si>
  <si>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</si>
  <si>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</si>
  <si>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</si>
  <si>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</si>
  <si>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</si>
  <si>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</si>
  <si>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</si>
  <si>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</si>
  <si>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</si>
  <si>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</si>
  <si>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</si>
  <si>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</si>
  <si>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</si>
  <si>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</si>
  <si>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</si>
  <si>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</si>
  <si>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</si>
  <si>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</si>
  <si>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</si>
  <si>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</si>
  <si>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</si>
  <si>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</si>
  <si>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</si>
  <si>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</si>
  <si>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</si>
  <si>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</si>
  <si>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</si>
  <si>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</si>
  <si>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</si>
  <si>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</si>
  <si>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</si>
  <si>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</si>
  <si>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</si>
  <si>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</si>
  <si>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</si>
  <si>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</si>
  <si>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</si>
  <si>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</si>
  <si>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</si>
  <si>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</si>
  <si>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</si>
  <si>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</si>
  <si>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</si>
  <si>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</si>
  <si>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</si>
  <si>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</si>
  <si>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</si>
  <si>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</si>
  <si>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</si>
  <si>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</si>
  <si>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</si>
  <si>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</si>
  <si>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</si>
  <si>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</si>
  <si>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</si>
  <si>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</si>
  <si>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</si>
  <si>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</si>
  <si>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</si>
  <si>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</si>
  <si>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</si>
  <si>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</si>
  <si>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</si>
  <si>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</si>
  <si>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</si>
  <si>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</si>
  <si>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</si>
  <si>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</si>
  <si>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</si>
  <si>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</si>
  <si>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</si>
  <si>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</si>
  <si>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</si>
  <si>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</si>
  <si>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</si>
  <si>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</si>
  <si>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</si>
  <si>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</si>
  <si>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</si>
  <si>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</si>
  <si>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</si>
  <si>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</si>
  <si>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</si>
  <si>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</si>
  <si>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</si>
  <si>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</si>
  <si>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</si>
  <si>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</si>
  <si>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</si>
  <si>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</si>
  <si>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</si>
  <si>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</si>
  <si>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</si>
  <si>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</si>
  <si>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</si>
  <si>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</si>
  <si>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</si>
  <si>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</si>
  <si>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</si>
  <si>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</si>
  <si>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</si>
  <si>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</si>
  <si>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</si>
  <si>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</si>
  <si>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</si>
  <si>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</si>
  <si>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</si>
  <si>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</si>
  <si>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</si>
  <si>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</si>
  <si>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</si>
  <si>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</si>
  <si>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</si>
  <si>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</si>
  <si>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</si>
  <si>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</si>
  <si>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</si>
  <si>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</si>
  <si>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</si>
  <si>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</si>
  <si>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</si>
  <si>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</si>
  <si>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</si>
  <si>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</si>
  <si>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</si>
  <si>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</si>
  <si>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</si>
  <si>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</si>
  <si>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</si>
  <si>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</si>
  <si>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</si>
  <si>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</si>
  <si>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</si>
  <si>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</si>
  <si>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</si>
  <si>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</si>
  <si>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</si>
  <si>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</si>
  <si>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</si>
  <si>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</si>
  <si>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</si>
  <si>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</si>
  <si>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</si>
  <si>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</si>
  <si>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</si>
  <si>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</si>
  <si>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</si>
  <si>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</si>
  <si>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</si>
  <si>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</si>
  <si>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</si>
  <si>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</si>
  <si>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</si>
  <si>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</si>
  <si>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</si>
  <si>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</si>
  <si>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</si>
  <si>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</si>
  <si>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</si>
  <si>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</si>
  <si>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</si>
  <si>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</si>
  <si>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</si>
  <si>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</si>
  <si>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</si>
  <si>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</si>
  <si>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</si>
  <si>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</si>
  <si>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</si>
  <si>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</si>
  <si>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</si>
  <si>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</si>
  <si>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</si>
  <si>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</si>
  <si>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</si>
  <si>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</si>
  <si>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</si>
  <si>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</si>
  <si>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</si>
  <si>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</si>
  <si>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</si>
  <si>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</si>
  <si>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</si>
  <si>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</si>
  <si>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</si>
  <si>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</si>
  <si>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</si>
  <si>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</si>
  <si>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</si>
  <si>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</si>
  <si>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</si>
  <si>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</si>
  <si>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</si>
  <si>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</si>
  <si>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</si>
  <si>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</si>
  <si>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</si>
  <si>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</si>
  <si>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</si>
  <si>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</si>
  <si>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</si>
  <si>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</si>
  <si>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</si>
  <si>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</si>
  <si>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</si>
  <si>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</si>
  <si>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</si>
  <si>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</si>
  <si>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</si>
  <si>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</si>
  <si>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</si>
  <si>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</si>
  <si>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</si>
  <si>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</si>
  <si>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</si>
  <si>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</si>
  <si>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</si>
  <si>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</si>
  <si>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</si>
  <si>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</si>
  <si>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</si>
  <si>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</si>
  <si>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</si>
  <si>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</si>
  <si>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</si>
  <si>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</si>
  <si>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</si>
  <si>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</si>
  <si>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</si>
  <si>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</si>
  <si>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</si>
  <si>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</si>
  <si>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</si>
  <si>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</si>
  <si>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</si>
  <si>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</si>
  <si>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</si>
  <si>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</si>
  <si>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</si>
  <si>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</si>
  <si>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</si>
  <si>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</si>
  <si>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</si>
  <si>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</si>
  <si>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</si>
  <si>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</si>
  <si>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</si>
  <si>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</si>
  <si>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</si>
  <si>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</si>
  <si>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</si>
  <si>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</si>
  <si>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</si>
  <si>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</si>
  <si>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</si>
  <si>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</si>
  <si>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</si>
  <si>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</si>
  <si>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</si>
  <si>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</si>
  <si>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</si>
  <si>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</si>
  <si>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</si>
  <si>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</si>
  <si>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</si>
  <si>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</si>
  <si>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</si>
  <si>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</si>
  <si>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</si>
  <si>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</si>
  <si>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</si>
  <si>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</si>
  <si>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</si>
  <si>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</si>
  <si>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</si>
  <si>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</si>
  <si>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</si>
  <si>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</si>
  <si>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</si>
  <si>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</si>
  <si>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</si>
  <si>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</si>
  <si>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</si>
  <si>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</si>
  <si>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</si>
  <si>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</si>
  <si>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</si>
  <si>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</si>
  <si>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</si>
  <si>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</si>
  <si>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</si>
  <si>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</si>
  <si>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</si>
  <si>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</si>
  <si>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</si>
  <si>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</si>
  <si>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</si>
  <si>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</si>
  <si>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</si>
  <si>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</si>
  <si>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</si>
  <si>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</si>
  <si>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</si>
  <si>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</si>
  <si>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</si>
  <si>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</si>
  <si>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</si>
  <si>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</si>
  <si>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</si>
  <si>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</si>
  <si>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</si>
  <si>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</si>
  <si>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</si>
  <si>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</si>
  <si>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</si>
  <si>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</si>
  <si>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</si>
  <si>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</si>
  <si>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</si>
  <si>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</si>
  <si>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</si>
  <si>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</si>
  <si>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</si>
  <si>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</si>
  <si>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</si>
  <si>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</si>
  <si>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</si>
  <si>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</si>
  <si>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</si>
  <si>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</si>
  <si>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</si>
  <si>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</si>
  <si>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</si>
  <si>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</si>
  <si>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</si>
  <si>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</si>
  <si>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</si>
  <si>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</si>
  <si>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</si>
  <si>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</si>
  <si>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</si>
  <si>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</si>
  <si>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</si>
  <si>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</si>
  <si>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</si>
  <si>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</si>
  <si>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</si>
  <si>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</si>
  <si>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</si>
  <si>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</si>
  <si>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</si>
  <si>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</si>
  <si>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</si>
  <si>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</si>
  <si>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</si>
  <si>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</si>
  <si>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</si>
  <si>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</si>
  <si>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</si>
  <si>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</si>
  <si>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</si>
  <si>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</si>
  <si>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</si>
  <si>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</si>
  <si>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</si>
  <si>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</si>
  <si>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</si>
  <si>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</si>
  <si>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</si>
  <si>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</si>
  <si>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</si>
  <si>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</si>
  <si>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</si>
  <si>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</si>
  <si>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</si>
  <si>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</si>
  <si>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</si>
  <si>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</si>
  <si>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</si>
  <si>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</si>
  <si>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</si>
  <si>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</si>
  <si>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</si>
  <si>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</si>
  <si>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</si>
  <si>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</si>
  <si>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</si>
  <si>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</si>
  <si>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</si>
  <si>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</si>
  <si>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</si>
  <si>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</si>
  <si>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</si>
  <si>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</si>
  <si>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</si>
  <si>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</si>
  <si>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</si>
  <si>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</si>
  <si>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</si>
  <si>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</si>
  <si>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</si>
  <si>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</si>
  <si>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</si>
  <si>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</si>
  <si>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</si>
  <si>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</si>
  <si>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</si>
  <si>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</si>
  <si>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</si>
  <si>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</si>
  <si>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</si>
  <si>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</si>
  <si>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</si>
  <si>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</si>
  <si>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</si>
  <si>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</si>
  <si>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</si>
  <si>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</si>
  <si>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</si>
  <si>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</si>
  <si>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</si>
  <si>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</si>
  <si>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</si>
  <si>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</si>
  <si>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</si>
  <si>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</si>
  <si>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</si>
  <si>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</si>
  <si>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</si>
  <si>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</si>
  <si>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</si>
  <si>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</si>
  <si>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</si>
  <si>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</si>
  <si>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</si>
  <si>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</si>
  <si>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</si>
  <si>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</si>
  <si>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</si>
  <si>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</si>
  <si>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</si>
  <si>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</si>
  <si>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</si>
  <si>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</si>
  <si>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</si>
  <si>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</si>
  <si>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</si>
  <si>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</si>
  <si>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</si>
  <si>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</si>
  <si>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</si>
  <si>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</si>
  <si>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</si>
  <si>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</si>
  <si>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</si>
  <si>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</si>
  <si>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</si>
  <si>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</si>
  <si>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</si>
  <si>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</si>
  <si>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</si>
  <si>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</si>
  <si>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</si>
  <si>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</si>
  <si>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</si>
  <si>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</si>
  <si>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</si>
  <si>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</si>
  <si>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</si>
  <si>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</si>
  <si>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</si>
  <si>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</si>
  <si>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</si>
  <si>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</si>
  <si>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</si>
  <si>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</si>
  <si>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</si>
  <si>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</si>
  <si>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</si>
  <si>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</si>
  <si>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</si>
  <si>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</si>
  <si>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</si>
  <si>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</si>
  <si>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</si>
  <si>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</si>
  <si>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</si>
  <si>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</si>
  <si>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</si>
  <si>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</si>
  <si>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</si>
  <si>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</si>
  <si>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</si>
  <si>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</si>
  <si>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</si>
  <si>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</si>
  <si>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</si>
  <si>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</si>
  <si>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</si>
  <si>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</si>
  <si>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</si>
  <si>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</si>
  <si>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</si>
  <si>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</si>
  <si>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</si>
  <si>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</si>
  <si>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</si>
  <si>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</si>
  <si>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</si>
  <si>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</si>
  <si>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</si>
  <si>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</si>
  <si>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</si>
  <si>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</si>
  <si>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</si>
  <si>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</si>
  <si>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</si>
  <si>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</si>
  <si>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</si>
  <si>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</si>
  <si>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</si>
  <si>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</si>
  <si>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</si>
  <si>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</si>
  <si>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</si>
  <si>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</si>
  <si>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</si>
  <si>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</si>
  <si>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</si>
  <si>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</si>
  <si>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</si>
  <si>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</si>
  <si>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</si>
  <si>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</si>
  <si>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</si>
  <si>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</si>
  <si>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</si>
  <si>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</si>
  <si>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</si>
  <si>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</si>
  <si>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</si>
  <si>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</si>
  <si>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</si>
  <si>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</si>
  <si>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</si>
  <si>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</si>
  <si>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</si>
  <si>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</si>
  <si>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</si>
  <si>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</si>
  <si>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</si>
  <si>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</si>
  <si>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</si>
  <si>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</si>
  <si>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</si>
  <si>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</si>
  <si>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</si>
  <si>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</si>
  <si>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</si>
  <si>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</si>
  <si>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</si>
  <si>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</si>
  <si>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</si>
  <si>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</si>
  <si>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</si>
  <si>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</si>
  <si>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</si>
  <si>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</si>
  <si>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</si>
  <si>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</si>
  <si>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</si>
  <si>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</si>
  <si>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</si>
  <si>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</si>
  <si>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</si>
  <si>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</si>
  <si>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</si>
  <si>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</si>
  <si>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</si>
  <si>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</si>
  <si>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</si>
  <si>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</si>
  <si>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</si>
  <si>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</si>
  <si>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</si>
  <si>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</si>
  <si>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</si>
  <si>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</si>
  <si>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</si>
  <si>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</si>
  <si>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</si>
  <si>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</si>
  <si>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</si>
  <si>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</si>
  <si>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</si>
  <si>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</si>
  <si>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</si>
  <si>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</si>
  <si>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</si>
  <si>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</si>
  <si>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</si>
  <si>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</si>
  <si>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</si>
  <si>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</si>
  <si>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</si>
  <si>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</si>
  <si>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</si>
  <si>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</si>
  <si>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</si>
  <si>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</si>
  <si>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</si>
  <si>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</si>
  <si>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</si>
  <si>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</si>
  <si>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</si>
  <si>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</si>
  <si>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</si>
  <si>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</si>
  <si>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</si>
  <si>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</si>
  <si>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</si>
  <si>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</si>
  <si>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</si>
  <si>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</si>
  <si>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</si>
  <si>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</si>
  <si>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</si>
  <si>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</si>
  <si>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</si>
  <si>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</si>
  <si>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</si>
  <si>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</si>
  <si>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</si>
  <si>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</si>
  <si>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</si>
  <si>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</si>
  <si>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</si>
  <si>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</si>
  <si>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</si>
  <si>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</si>
  <si>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</si>
  <si>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</si>
  <si>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</si>
  <si>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</si>
  <si>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</si>
  <si>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</si>
  <si>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</si>
  <si>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</si>
  <si>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</si>
  <si>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</si>
  <si>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</si>
  <si>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</si>
  <si>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</si>
  <si>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</si>
  <si>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</si>
  <si>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</si>
  <si>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</si>
  <si>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</si>
  <si>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</si>
  <si>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</si>
  <si>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</si>
  <si>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</si>
  <si>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</si>
  <si>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</si>
  <si>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</si>
  <si>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</si>
  <si>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</si>
  <si>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</si>
  <si>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</si>
  <si>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</si>
  <si>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</si>
  <si>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</si>
  <si>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</si>
  <si>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</si>
  <si>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</si>
  <si>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</si>
  <si>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</si>
  <si>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</si>
  <si>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</si>
  <si>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</si>
  <si>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</si>
  <si>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</si>
  <si>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</si>
  <si>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</si>
  <si>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</si>
  <si>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</si>
  <si>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</si>
  <si>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</si>
  <si>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</si>
  <si>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</si>
  <si>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</si>
  <si>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</si>
  <si>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</si>
  <si>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</si>
  <si>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</si>
  <si>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</si>
  <si>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</si>
  <si>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</si>
  <si>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</si>
  <si>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</si>
  <si>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</si>
  <si>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</si>
  <si>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</si>
  <si>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</si>
  <si>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</si>
  <si>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</si>
  <si>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</si>
  <si>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</si>
  <si>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</si>
  <si>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</si>
  <si>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</si>
  <si>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</si>
  <si>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</si>
  <si>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</si>
  <si>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</si>
  <si>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</si>
  <si>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</si>
  <si>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</si>
  <si>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</si>
  <si>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</si>
  <si>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</si>
  <si>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</si>
  <si>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</si>
  <si>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</si>
  <si>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</si>
  <si>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</si>
  <si>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</si>
  <si>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</si>
  <si>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</si>
  <si>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</si>
  <si>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</si>
  <si>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</si>
  <si>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</si>
  <si>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</si>
  <si>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</si>
  <si>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</si>
  <si>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</si>
  <si>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</si>
  <si>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</si>
  <si>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</si>
  <si>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</si>
  <si>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</si>
  <si>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</si>
  <si>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</si>
  <si>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</si>
  <si>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</si>
  <si>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</si>
  <si>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</si>
  <si>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</si>
  <si>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</si>
  <si>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</si>
  <si>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</si>
  <si>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</si>
  <si>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</si>
  <si>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</si>
  <si>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</si>
  <si>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</si>
  <si>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</si>
  <si>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</si>
  <si>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</si>
  <si>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</si>
  <si>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</si>
  <si>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</si>
  <si>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</si>
  <si>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</si>
  <si>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</si>
  <si>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</si>
  <si>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</si>
  <si>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</si>
  <si>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</si>
  <si>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</si>
  <si>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</si>
  <si>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</si>
  <si>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</si>
  <si>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</si>
  <si>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</si>
  <si>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</si>
  <si>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</si>
  <si>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</si>
  <si>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</si>
  <si>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</si>
  <si>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</si>
  <si>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</si>
  <si>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</si>
  <si>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</si>
  <si>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</si>
  <si>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</si>
  <si>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</si>
  <si>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</si>
  <si>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</si>
  <si>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</si>
  <si>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</si>
  <si>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</si>
  <si>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</si>
  <si>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</si>
  <si>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</si>
  <si>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</si>
  <si>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</si>
  <si>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</si>
  <si>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</si>
  <si>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</si>
  <si>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</si>
  <si>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</si>
  <si>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</si>
  <si>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</si>
  <si>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</si>
  <si>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</si>
  <si>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</si>
  <si>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</si>
  <si>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</si>
  <si>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</si>
  <si>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</si>
  <si>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</si>
  <si>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</si>
  <si>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</si>
  <si>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</si>
  <si>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</si>
  <si>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</si>
  <si>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</si>
  <si>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</si>
  <si>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</si>
  <si>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</si>
  <si>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</si>
  <si>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</si>
  <si>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</si>
  <si>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</si>
  <si>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</si>
  <si>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</si>
  <si>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</si>
  <si>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</si>
  <si>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</si>
  <si>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</si>
  <si>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</si>
  <si>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</si>
  <si>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</si>
  <si>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</si>
  <si>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</si>
  <si>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</si>
  <si>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</si>
  <si>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</si>
  <si>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</si>
  <si>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</si>
  <si>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</si>
  <si>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</si>
  <si>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</si>
  <si>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</si>
  <si>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</si>
  <si>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</si>
  <si>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</si>
  <si>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</si>
  <si>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</si>
  <si>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</si>
  <si>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</si>
  <si>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</si>
  <si>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</si>
  <si>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</si>
  <si>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</si>
  <si>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</si>
  <si>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</si>
  <si>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</si>
  <si>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</si>
  <si>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</si>
  <si>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</si>
  <si>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</si>
  <si>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</si>
  <si>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</si>
  <si>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</si>
  <si>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</si>
  <si>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</si>
  <si>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</si>
  <si>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</si>
  <si>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</si>
  <si>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</si>
  <si>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</si>
  <si>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</si>
  <si>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</si>
  <si>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</si>
  <si>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</si>
  <si>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</si>
  <si>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</si>
  <si>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</si>
  <si>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</si>
  <si>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</si>
  <si>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</si>
  <si>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</si>
  <si>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</si>
  <si>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</si>
  <si>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</si>
  <si>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</si>
  <si>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</si>
  <si>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</si>
  <si>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</si>
  <si>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</si>
  <si>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</si>
  <si>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</si>
  <si>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</si>
  <si>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</si>
  <si>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</si>
  <si>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</si>
  <si>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</si>
  <si>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</si>
  <si>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</si>
  <si>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</si>
  <si>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</si>
  <si>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</si>
  <si>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</si>
  <si>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</si>
  <si>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</si>
  <si>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</si>
  <si>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</si>
  <si>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</si>
  <si>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</si>
  <si>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</si>
  <si>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</si>
  <si>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</si>
  <si>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</si>
  <si>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</si>
  <si>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</si>
  <si>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</si>
  <si>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</si>
  <si>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</si>
  <si>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</si>
  <si>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</si>
  <si>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</si>
  <si>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</si>
  <si>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</si>
  <si>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</si>
  <si>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</si>
  <si>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</si>
  <si>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</si>
  <si>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</si>
  <si>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</si>
  <si>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</si>
  <si>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</si>
  <si>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</si>
  <si>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</si>
  <si>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</si>
  <si>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</si>
  <si>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</si>
  <si>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</si>
  <si>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</si>
  <si>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</si>
  <si>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</si>
  <si>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</si>
  <si>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</si>
  <si>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</si>
  <si>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</si>
  <si>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</si>
  <si>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</si>
  <si>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</si>
  <si>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</si>
  <si>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</si>
  <si>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</si>
  <si>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</si>
  <si>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</si>
  <si>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</si>
  <si>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</si>
  <si>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</si>
  <si>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</si>
  <si>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</si>
  <si>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</si>
  <si>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</si>
  <si>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</si>
  <si>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</si>
  <si>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</si>
  <si>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</si>
  <si>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</si>
  <si>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</si>
  <si>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</si>
  <si>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</si>
  <si>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</si>
  <si>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</si>
  <si>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</si>
  <si>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</si>
  <si>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</si>
  <si>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</si>
  <si>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</si>
  <si>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</si>
  <si>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</si>
  <si>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</si>
  <si>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</si>
  <si>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</si>
  <si>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</si>
  <si>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</si>
  <si>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</si>
  <si>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</si>
  <si>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</si>
  <si>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</si>
  <si>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</si>
  <si>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</si>
  <si>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</si>
  <si>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</si>
  <si>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</si>
  <si>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</si>
  <si>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</si>
  <si>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</si>
  <si>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</si>
  <si>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</si>
  <si>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</si>
  <si>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</si>
  <si>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</si>
  <si>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</si>
  <si>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</si>
  <si>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</si>
  <si>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</si>
  <si>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</si>
  <si>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</si>
  <si>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</si>
  <si>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</si>
  <si>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</si>
  <si>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</si>
  <si>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</si>
  <si>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</si>
  <si>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</si>
  <si>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</si>
  <si>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</si>
  <si>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</si>
  <si>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</si>
  <si>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</si>
  <si>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</si>
  <si>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</si>
  <si>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</si>
  <si>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</si>
  <si>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</si>
  <si>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</si>
  <si>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</si>
  <si>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</si>
  <si>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</si>
  <si>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</si>
  <si>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</si>
  <si>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</si>
  <si>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</si>
  <si>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</si>
  <si>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</si>
  <si>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</si>
  <si>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</si>
  <si>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</si>
  <si>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</si>
  <si>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</si>
  <si>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</si>
  <si>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</si>
  <si>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</si>
  <si>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</si>
  <si>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</si>
  <si>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</si>
  <si>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</si>
  <si>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</si>
  <si>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</si>
  <si>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</si>
  <si>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</si>
  <si>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</si>
  <si>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</si>
  <si>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</si>
  <si>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</si>
  <si>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</si>
  <si>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</si>
  <si>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</si>
  <si>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</si>
  <si>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</si>
  <si>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</si>
  <si>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</si>
  <si>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</si>
  <si>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</si>
  <si>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</si>
  <si>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</si>
  <si>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</si>
  <si>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</si>
  <si>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</si>
  <si>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</si>
  <si>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</si>
  <si>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</si>
  <si>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</si>
  <si>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</si>
  <si>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</si>
  <si>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</si>
  <si>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</si>
  <si>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</si>
  <si>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</si>
  <si>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</si>
  <si>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</si>
  <si>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</si>
  <si>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</si>
  <si>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</si>
  <si>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</si>
  <si>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</si>
  <si>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</si>
  <si>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</si>
  <si>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</si>
  <si>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</si>
  <si>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</si>
  <si>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</si>
  <si>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</si>
  <si>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</si>
  <si>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</si>
  <si>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</si>
  <si>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</si>
  <si>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</si>
  <si>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</si>
  <si>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</si>
  <si>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</si>
  <si>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</si>
  <si>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</si>
  <si>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</si>
  <si>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</si>
  <si>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</si>
  <si>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</si>
  <si>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</si>
  <si>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</si>
  <si>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</si>
  <si>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</si>
  <si>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</si>
  <si>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</si>
  <si>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</si>
  <si>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</si>
  <si>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</si>
  <si>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</si>
  <si>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</si>
  <si>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</si>
  <si>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</si>
  <si>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</si>
  <si>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</si>
  <si>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</si>
  <si>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</si>
  <si>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</si>
  <si>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</si>
  <si>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</si>
  <si>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</si>
  <si>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</si>
  <si>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</si>
  <si>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</si>
  <si>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</si>
  <si>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</si>
  <si>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</si>
  <si>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</si>
  <si>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</si>
  <si>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</si>
  <si>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</si>
  <si>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</si>
  <si>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</si>
  <si>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</si>
  <si>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</si>
  <si>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</si>
  <si>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</si>
  <si>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</si>
  <si>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</si>
  <si>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</si>
  <si>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</si>
  <si>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</si>
  <si>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</si>
  <si>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</si>
  <si>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</si>
  <si>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</si>
  <si>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</si>
  <si>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</si>
  <si>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</si>
  <si>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</si>
  <si>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</si>
  <si>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</si>
  <si>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</si>
  <si>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</si>
  <si>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</si>
  <si>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</si>
  <si>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</si>
  <si>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</si>
  <si>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</si>
  <si>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</si>
  <si>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</si>
  <si>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</si>
  <si>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</si>
  <si>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</si>
  <si>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</si>
  <si>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</si>
  <si>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</si>
  <si>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</si>
  <si>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</si>
  <si>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</si>
  <si>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</si>
  <si>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</si>
  <si>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</si>
  <si>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</si>
  <si>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</si>
  <si>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</si>
  <si>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</si>
  <si>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</si>
  <si>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</si>
  <si>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</si>
  <si>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</si>
  <si>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</si>
  <si>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</si>
  <si>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</si>
  <si>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</si>
  <si>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</si>
  <si>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</si>
  <si>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</si>
  <si>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</si>
  <si>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</si>
  <si>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</si>
  <si>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</si>
  <si>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</si>
  <si>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</si>
  <si>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</si>
  <si>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</si>
  <si>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</si>
  <si>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</si>
  <si>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</si>
  <si>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</si>
  <si>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</si>
  <si>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</si>
  <si>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</si>
  <si>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</si>
  <si>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</si>
  <si>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</si>
  <si>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</si>
  <si>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</si>
  <si>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</si>
  <si>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</si>
  <si>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</si>
  <si>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</si>
  <si>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</si>
  <si>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</si>
  <si>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</si>
  <si>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</si>
  <si>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</si>
  <si>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</si>
  <si>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</si>
  <si>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</si>
  <si>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</si>
  <si>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</si>
  <si>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</si>
  <si>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</si>
  <si>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</si>
  <si>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</si>
  <si>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</si>
  <si>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</si>
  <si>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</si>
  <si>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</si>
  <si>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</si>
  <si>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</si>
  <si>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</si>
  <si>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</si>
  <si>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</si>
  <si>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</si>
  <si>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</si>
  <si>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</si>
  <si>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</si>
  <si>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</si>
  <si>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</si>
  <si>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</si>
  <si>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</si>
  <si>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</si>
  <si>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</si>
  <si>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</si>
  <si>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</si>
  <si>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</si>
  <si>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</si>
  <si>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</si>
  <si>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</si>
  <si>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</si>
  <si>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</si>
  <si>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</si>
  <si>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</si>
  <si>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</si>
  <si>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</si>
  <si>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</si>
  <si>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</si>
  <si>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</si>
  <si>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</si>
  <si>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</si>
  <si>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</si>
  <si>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</si>
  <si>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</si>
  <si>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</si>
  <si>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</si>
  <si>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</si>
  <si>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</si>
  <si>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</si>
  <si>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</si>
  <si>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</si>
  <si>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</si>
  <si>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</si>
  <si>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</si>
  <si>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</si>
  <si>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</si>
  <si>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</si>
  <si>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</si>
  <si>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</si>
  <si>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</si>
  <si>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</si>
  <si>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</si>
  <si>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</si>
  <si>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</si>
  <si>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</si>
  <si>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</si>
  <si>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</si>
  <si>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</si>
  <si>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</si>
  <si>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</si>
  <si>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</si>
  <si>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</si>
  <si>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</si>
  <si>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</si>
  <si>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</si>
  <si>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</si>
  <si>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</si>
  <si>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</si>
  <si>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</si>
  <si>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</si>
  <si>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</si>
  <si>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</si>
  <si>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</si>
  <si>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</si>
  <si>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</si>
  <si>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</si>
  <si>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</si>
  <si>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</si>
  <si>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</si>
  <si>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</si>
  <si>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</si>
  <si>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</si>
  <si>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</si>
  <si>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</si>
  <si>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</si>
  <si>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</si>
  <si>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</si>
  <si>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</si>
  <si>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</si>
  <si>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</si>
  <si>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</si>
  <si>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</si>
  <si>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</si>
  <si>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</si>
  <si>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</si>
  <si>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</si>
  <si>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</si>
  <si>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</si>
  <si>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</si>
  <si>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</si>
  <si>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</si>
  <si>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</si>
  <si>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</si>
  <si>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</si>
  <si>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</si>
  <si>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</si>
  <si>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</si>
  <si>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</si>
  <si>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</si>
  <si>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</si>
  <si>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</si>
  <si>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</si>
  <si>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</si>
  <si>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</si>
  <si>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</si>
  <si>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</si>
  <si>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</si>
  <si>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</si>
  <si>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</si>
  <si>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</si>
  <si>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</si>
  <si>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</si>
  <si>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</si>
  <si>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</si>
  <si>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</si>
  <si>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</si>
  <si>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</si>
  <si>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</si>
  <si>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</si>
  <si>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</si>
  <si>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</si>
  <si>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</si>
  <si>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</si>
  <si>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</si>
  <si>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</si>
  <si>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</si>
  <si>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</si>
  <si>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</si>
  <si>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</si>
  <si>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</si>
  <si>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</si>
  <si>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</si>
  <si>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</si>
  <si>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</si>
  <si>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</si>
  <si>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</si>
  <si>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</si>
  <si>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</si>
  <si>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</si>
  <si>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</si>
  <si>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</si>
  <si>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</si>
  <si>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</si>
  <si>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</si>
  <si>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</si>
  <si>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</si>
  <si>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</si>
  <si>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</si>
  <si>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</si>
  <si>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</si>
  <si>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</si>
  <si>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</si>
  <si>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</si>
  <si>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</si>
  <si>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</si>
  <si>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</si>
  <si>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</si>
  <si>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</si>
  <si>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</si>
  <si>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</si>
  <si>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</si>
  <si>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</si>
  <si>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</si>
  <si>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</si>
  <si>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</si>
  <si>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</si>
  <si>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</si>
  <si>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</si>
  <si>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</si>
  <si>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</si>
  <si>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</si>
  <si>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</si>
  <si>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</si>
  <si>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</si>
  <si>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</si>
  <si>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</si>
  <si>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</si>
  <si>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</si>
  <si>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</si>
  <si>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</si>
  <si>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</si>
  <si>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</si>
  <si>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</si>
  <si>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</si>
  <si>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</si>
  <si>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</si>
  <si>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</si>
  <si>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</si>
  <si>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</si>
  <si>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</si>
  <si>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</si>
  <si>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</si>
  <si>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</si>
  <si>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</si>
  <si>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</si>
  <si>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</si>
  <si>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</si>
  <si>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</si>
  <si>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</si>
  <si>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</si>
  <si>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</si>
  <si>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</si>
  <si>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</si>
  <si>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</si>
  <si>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</si>
  <si>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</si>
  <si>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</si>
  <si>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</si>
  <si>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</si>
  <si>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</si>
  <si>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</si>
  <si>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</si>
  <si>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</si>
  <si>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</si>
  <si>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</si>
  <si>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</si>
  <si>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</si>
  <si>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</si>
  <si>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</si>
  <si>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</si>
  <si>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</si>
  <si>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</si>
  <si>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</si>
  <si>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</si>
  <si>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</si>
  <si>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</si>
  <si>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</si>
  <si>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</si>
  <si>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</si>
  <si>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</si>
  <si>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</si>
  <si>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</si>
  <si>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</si>
  <si>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</si>
  <si>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</si>
  <si>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</si>
  <si>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</si>
  <si>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</si>
  <si>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</si>
  <si>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</si>
  <si>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</si>
  <si>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</si>
  <si>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</si>
  <si>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</si>
  <si>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</si>
  <si>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</si>
  <si>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</si>
  <si>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</si>
  <si>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</si>
  <si>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</si>
  <si>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</si>
  <si>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</si>
  <si>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</si>
  <si>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</si>
  <si>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</si>
  <si>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</si>
  <si>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</si>
  <si>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</si>
  <si>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</si>
  <si>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</si>
  <si>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</si>
  <si>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</si>
  <si>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</si>
  <si>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</si>
  <si>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</si>
  <si>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</si>
  <si>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</si>
  <si>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</si>
  <si>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</si>
  <si>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</si>
  <si>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</si>
  <si>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</si>
  <si>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</si>
  <si>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</si>
  <si>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</si>
  <si>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</si>
  <si>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</si>
  <si>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</si>
  <si>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</si>
  <si>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</si>
  <si>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</si>
  <si>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</si>
  <si>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</si>
  <si>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</si>
  <si>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</si>
  <si>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</si>
  <si>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</si>
  <si>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</si>
  <si>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</si>
  <si>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</si>
  <si>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</si>
  <si>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</si>
  <si>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</si>
  <si>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</si>
  <si>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</si>
  <si>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</si>
  <si>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</si>
  <si>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</si>
  <si>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</si>
  <si>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</si>
  <si>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</si>
  <si>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</si>
  <si>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</si>
  <si>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</si>
  <si>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</si>
  <si>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</si>
  <si>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</si>
  <si>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</si>
  <si>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</si>
  <si>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</si>
  <si>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</si>
  <si>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</si>
  <si>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</si>
  <si>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</si>
  <si>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</si>
  <si>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</si>
  <si>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</si>
  <si>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</si>
  <si>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</si>
  <si>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</si>
  <si>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</si>
  <si>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</si>
  <si>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</si>
  <si>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</si>
  <si>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</si>
  <si>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</si>
  <si>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</si>
  <si>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</si>
  <si>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</si>
  <si>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</si>
  <si>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</si>
  <si>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</si>
  <si>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</si>
  <si>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</si>
  <si>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</si>
  <si>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</si>
  <si>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</si>
  <si>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</si>
  <si>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</si>
  <si>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</si>
  <si>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</si>
  <si>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</si>
  <si>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</si>
  <si>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</si>
  <si>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</si>
  <si>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</si>
  <si>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</si>
  <si>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</si>
  <si>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</si>
  <si>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</si>
  <si>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</si>
  <si>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</si>
  <si>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</si>
  <si>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</si>
  <si>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</si>
  <si>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</si>
  <si>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</si>
  <si>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</si>
  <si>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</si>
  <si>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</si>
  <si>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</si>
  <si>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</si>
  <si>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</si>
  <si>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</si>
  <si>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</si>
  <si>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</si>
  <si>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</si>
  <si>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</si>
  <si>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</si>
  <si>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</si>
  <si>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</si>
  <si>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</si>
  <si>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</si>
  <si>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</si>
  <si>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</si>
  <si>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</si>
  <si>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</si>
  <si>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</si>
  <si>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</si>
  <si>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</si>
  <si>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</si>
  <si>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</si>
  <si>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</si>
  <si>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</si>
  <si>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</si>
  <si>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</si>
  <si>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</si>
  <si>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</si>
  <si>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</si>
  <si>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</si>
  <si>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</si>
  <si>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</si>
  <si>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</si>
  <si>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</si>
  <si>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</si>
  <si>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</si>
  <si>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</si>
  <si>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</si>
  <si>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</si>
  <si>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</si>
  <si>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</si>
  <si>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</si>
  <si>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</si>
  <si>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</si>
  <si>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</si>
  <si>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</si>
  <si>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</si>
  <si>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</si>
  <si>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</si>
  <si>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</si>
  <si>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</si>
  <si>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</si>
  <si>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</si>
  <si>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</si>
  <si>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</si>
  <si>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</si>
  <si>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</si>
  <si>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</si>
  <si>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</si>
  <si>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</si>
  <si>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</si>
  <si>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</si>
  <si>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</si>
  <si>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</si>
  <si>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</si>
  <si>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</si>
  <si>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</si>
  <si>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</si>
  <si>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</si>
  <si>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</si>
  <si>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</si>
  <si>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</si>
  <si>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</si>
  <si>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</si>
  <si>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</si>
  <si>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</si>
  <si>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</si>
  <si>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</si>
  <si>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</si>
  <si>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</si>
  <si>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</si>
  <si>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</si>
  <si>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</si>
  <si>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</si>
  <si>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</si>
  <si>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</si>
  <si>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</si>
  <si>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</si>
  <si>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</si>
  <si>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</si>
  <si>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</si>
  <si>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</si>
  <si>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</si>
  <si>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</si>
  <si>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</si>
  <si>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</si>
  <si>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</si>
  <si>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</si>
  <si>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</si>
  <si>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</si>
  <si>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</si>
  <si>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</si>
  <si>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</si>
  <si>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</si>
  <si>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</si>
  <si>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</si>
  <si>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</si>
  <si>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</si>
  <si>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</si>
  <si>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</si>
  <si>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</si>
  <si>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</si>
  <si>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</si>
  <si>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</si>
  <si>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</si>
  <si>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</si>
  <si>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</si>
  <si>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</si>
  <si>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</si>
  <si>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</si>
  <si>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</si>
  <si>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</si>
  <si>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</si>
  <si>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</si>
  <si>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</si>
  <si>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</si>
  <si>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</si>
  <si>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</si>
  <si>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</si>
  <si>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</si>
  <si>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</si>
  <si>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</si>
  <si>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</si>
  <si>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</si>
  <si>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</si>
  <si>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</si>
  <si>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</si>
  <si>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</si>
  <si>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</si>
  <si>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</si>
  <si>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</si>
  <si>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</si>
  <si>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</si>
  <si>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</si>
  <si>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</si>
  <si>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</si>
  <si>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</si>
  <si>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</si>
  <si>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</si>
  <si>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</si>
  <si>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</si>
  <si>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</si>
  <si>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</si>
  <si>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</si>
  <si>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</si>
  <si>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</si>
  <si>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</si>
  <si>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</si>
  <si>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</si>
  <si>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</si>
  <si>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</si>
  <si>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</si>
  <si>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</si>
  <si>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</si>
  <si>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</si>
  <si>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</si>
  <si>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</si>
  <si>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</si>
  <si>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</si>
  <si>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</si>
  <si>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</si>
  <si>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</si>
  <si>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</si>
  <si>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</si>
  <si>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</si>
  <si>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</si>
  <si>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</si>
  <si>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</si>
  <si>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</si>
  <si>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</si>
  <si>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</si>
  <si>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</si>
  <si>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</si>
  <si>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</si>
  <si>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</si>
  <si>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</si>
  <si>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</si>
  <si>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</si>
  <si>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</si>
  <si>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</si>
  <si>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</si>
  <si>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</si>
  <si>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</si>
  <si>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</si>
  <si>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</si>
  <si>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</si>
  <si>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</si>
  <si>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</si>
  <si>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</si>
  <si>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</si>
  <si>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</si>
  <si>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</si>
  <si>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</si>
  <si>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</si>
  <si>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</si>
  <si>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</si>
  <si>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</si>
  <si>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</si>
  <si>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</si>
  <si>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</si>
  <si>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</si>
  <si>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</si>
  <si>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</si>
  <si>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</si>
  <si>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</si>
  <si>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</si>
  <si>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</si>
  <si>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</si>
  <si>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</si>
  <si>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</si>
  <si>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</si>
  <si>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</si>
  <si>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</si>
  <si>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</si>
  <si>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</si>
  <si>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</si>
  <si>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</si>
  <si>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</si>
  <si>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</si>
  <si>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</si>
  <si>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</si>
  <si>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</si>
  <si>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</si>
  <si>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</si>
  <si>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</si>
  <si>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</si>
  <si>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</si>
  <si>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</si>
  <si>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</si>
  <si>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</si>
  <si>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</si>
  <si>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</si>
  <si>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</si>
  <si>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</si>
  <si>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</si>
  <si>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</si>
  <si>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</si>
  <si>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</si>
  <si>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</si>
  <si>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</si>
  <si>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</si>
  <si>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</si>
  <si>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</si>
  <si>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</si>
  <si>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</si>
  <si>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</si>
  <si>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</si>
  <si>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</si>
  <si>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</si>
  <si>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</si>
  <si>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</si>
  <si>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</si>
  <si>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</si>
  <si>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</si>
  <si>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</si>
  <si>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</si>
  <si>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</si>
  <si>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</si>
  <si>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</si>
  <si>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</si>
  <si>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</si>
  <si>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</si>
  <si>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</si>
  <si>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</si>
  <si>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</si>
  <si>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</si>
  <si>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</si>
  <si>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</si>
  <si>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</si>
  <si>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</si>
  <si>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</si>
  <si>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</si>
  <si>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</si>
  <si>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</si>
  <si>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</si>
  <si>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</si>
  <si>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</si>
  <si>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</si>
  <si>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</si>
  <si>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</si>
  <si>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</si>
  <si>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</si>
  <si>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</si>
  <si>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</si>
  <si>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</si>
  <si>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</si>
  <si>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</si>
  <si>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</si>
  <si>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</si>
  <si>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</si>
  <si>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</si>
  <si>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</si>
  <si>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</si>
  <si>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</si>
  <si>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</si>
  <si>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</si>
  <si>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</si>
  <si>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</si>
  <si>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</si>
  <si>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</si>
  <si>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</si>
  <si>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</si>
  <si>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</si>
  <si>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</si>
  <si>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</si>
  <si>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</si>
  <si>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</si>
  <si>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</si>
  <si>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</si>
  <si>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</si>
  <si>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</si>
  <si>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</si>
  <si>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</si>
  <si>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</si>
  <si>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</si>
  <si>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</si>
  <si>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</si>
  <si>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</si>
  <si>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</si>
  <si>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</si>
  <si>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</si>
  <si>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</si>
  <si>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</si>
  <si>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</si>
  <si>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</si>
  <si>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</si>
  <si>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</si>
  <si>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</si>
  <si>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</si>
  <si>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</si>
  <si>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</si>
  <si>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</si>
  <si>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</si>
  <si>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</si>
  <si>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</si>
  <si>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</si>
  <si>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</si>
  <si>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</si>
  <si>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</si>
  <si>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</si>
  <si>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</si>
  <si>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</si>
  <si>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</si>
  <si>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</si>
  <si>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</si>
  <si>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</si>
  <si>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</si>
  <si>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</si>
  <si>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</si>
  <si>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</si>
  <si>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</si>
  <si>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</si>
  <si>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</si>
  <si>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</si>
  <si>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</si>
  <si>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</si>
  <si>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</si>
  <si>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</si>
  <si>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</si>
  <si>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</si>
  <si>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</si>
  <si>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</si>
  <si>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</si>
  <si>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</si>
  <si>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</si>
  <si>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</si>
  <si>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</si>
  <si>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</si>
  <si>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</si>
  <si>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</si>
  <si>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</si>
  <si>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</si>
  <si>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</si>
  <si>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</si>
  <si>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</si>
  <si>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</si>
  <si>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</si>
  <si>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</si>
  <si>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</si>
  <si>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</si>
  <si>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</si>
  <si>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</si>
  <si>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</si>
  <si>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</si>
  <si>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</si>
  <si>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</si>
  <si>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</si>
  <si>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</si>
  <si>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</si>
  <si>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</si>
  <si>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</si>
  <si>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</si>
  <si>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</si>
  <si>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</si>
  <si>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</si>
  <si>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</si>
  <si>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</si>
  <si>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</si>
  <si>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</si>
  <si>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</si>
  <si>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</si>
  <si>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</si>
  <si>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</si>
  <si>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</si>
  <si>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</si>
  <si>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</si>
  <si>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</si>
  <si>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</si>
  <si>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</si>
  <si>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</si>
  <si>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</si>
  <si>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</si>
  <si>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</si>
  <si>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</si>
  <si>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</si>
  <si>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</si>
  <si>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</si>
  <si>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</si>
  <si>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</si>
  <si>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</si>
  <si>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</si>
  <si>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</si>
  <si>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</si>
  <si>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</si>
  <si>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</si>
  <si>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</si>
  <si>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</si>
  <si>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</si>
  <si>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</si>
  <si>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</si>
  <si>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</si>
  <si>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</si>
  <si>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</si>
  <si>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</si>
  <si>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</si>
  <si>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</si>
  <si>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</si>
  <si>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</si>
  <si>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</si>
  <si>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</si>
  <si>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</si>
  <si>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</si>
  <si>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</si>
  <si>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</si>
  <si>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</si>
  <si>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</si>
  <si>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</si>
  <si>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</si>
  <si>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</si>
  <si>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</si>
  <si>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</si>
  <si>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</si>
  <si>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</si>
  <si>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</si>
  <si>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</si>
  <si>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</si>
  <si>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</si>
  <si>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</si>
  <si>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</si>
  <si>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</si>
  <si>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</si>
  <si>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</si>
  <si>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</si>
  <si>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</si>
  <si>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</si>
  <si>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</si>
  <si>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</si>
  <si>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</si>
  <si>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</si>
  <si>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</si>
  <si>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</si>
  <si>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</si>
  <si>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</si>
  <si>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</si>
  <si>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</si>
  <si>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</si>
  <si>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</si>
  <si>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</si>
  <si>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</si>
  <si>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</si>
  <si>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</si>
  <si>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</si>
  <si>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</si>
  <si>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</si>
  <si>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</si>
  <si>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</si>
  <si>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</si>
  <si>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</si>
  <si>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</si>
  <si>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</si>
  <si>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</si>
  <si>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</si>
  <si>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</si>
  <si>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</si>
  <si>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</si>
  <si>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</si>
  <si>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</si>
  <si>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</si>
  <si>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</si>
  <si>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</si>
  <si>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</si>
  <si>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</si>
  <si>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</si>
  <si>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</si>
  <si>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</si>
  <si>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</si>
  <si>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</si>
  <si>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</si>
  <si>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</si>
  <si>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</si>
  <si>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</si>
  <si>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</si>
  <si>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</si>
  <si>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</si>
  <si>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</si>
  <si>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</si>
  <si>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</si>
  <si>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</si>
  <si>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</si>
  <si>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</si>
  <si>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</si>
  <si>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</si>
  <si>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</si>
  <si>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</si>
  <si>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</si>
  <si>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</si>
  <si>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</si>
  <si>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</si>
  <si>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</si>
  <si>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</si>
  <si>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</si>
  <si>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</si>
  <si>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</si>
  <si>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</si>
  <si>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</si>
  <si>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</si>
  <si>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</si>
  <si>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</si>
  <si>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</si>
  <si>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</si>
  <si>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</si>
  <si>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</si>
  <si>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</si>
  <si>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</si>
  <si>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</si>
  <si>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</si>
  <si>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</si>
  <si>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</si>
  <si>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</si>
  <si>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</si>
  <si>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</si>
  <si>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</si>
  <si>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</si>
  <si>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</si>
  <si>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</si>
  <si>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</si>
  <si>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</si>
  <si>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</si>
  <si>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</si>
  <si>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</si>
  <si>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</si>
  <si>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</si>
  <si>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</si>
  <si>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</si>
  <si>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</si>
  <si>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</si>
  <si>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</si>
  <si>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</si>
  <si>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</si>
  <si>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</si>
  <si>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</si>
  <si>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</si>
  <si>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</si>
  <si>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</si>
  <si>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</si>
  <si>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</si>
  <si>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</si>
  <si>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</si>
  <si>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</si>
  <si>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</si>
  <si>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</si>
  <si>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</si>
  <si>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</si>
  <si>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</si>
  <si>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</si>
  <si>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</si>
  <si>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</si>
  <si>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</si>
  <si>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</si>
  <si>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</si>
  <si>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</si>
  <si>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</si>
  <si>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</si>
  <si>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</si>
  <si>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</si>
  <si>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</si>
  <si>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</si>
  <si>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</si>
  <si>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</si>
  <si>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</si>
  <si>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</si>
  <si>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</si>
  <si>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</si>
  <si>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</si>
  <si>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</si>
  <si>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</si>
  <si>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</si>
  <si>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</si>
  <si>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</si>
  <si>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</si>
  <si>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</si>
  <si>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</si>
  <si>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</si>
  <si>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</si>
  <si>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</si>
  <si>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</si>
  <si>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</si>
  <si>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</si>
  <si>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</si>
  <si>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</si>
  <si>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</si>
  <si>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</si>
  <si>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</si>
  <si>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</si>
  <si>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</si>
  <si>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</si>
  <si>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</si>
  <si>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</si>
  <si>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</si>
  <si>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</si>
  <si>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</si>
  <si>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</si>
  <si>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</si>
  <si>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</si>
  <si>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</si>
  <si>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</si>
  <si>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</si>
  <si>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</si>
  <si>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</si>
  <si>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</si>
  <si>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</si>
  <si>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</si>
  <si>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</si>
  <si>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</si>
  <si>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</si>
  <si>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</si>
  <si>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</si>
  <si>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</si>
  <si>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</si>
  <si>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</si>
  <si>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</si>
  <si>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</si>
  <si>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</si>
  <si>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</si>
  <si>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</si>
  <si>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</si>
  <si>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</si>
  <si>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</si>
  <si>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</si>
  <si>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</si>
  <si>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</si>
  <si>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</si>
  <si>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</si>
  <si>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</si>
  <si>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</si>
  <si>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</si>
  <si>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</si>
  <si>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</si>
  <si>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</si>
  <si>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</si>
  <si>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</si>
  <si>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</si>
  <si>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</si>
  <si>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</si>
  <si>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</si>
  <si>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</si>
  <si>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</si>
  <si>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</si>
  <si>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</si>
  <si>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</si>
  <si>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</si>
  <si>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</si>
  <si>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</si>
  <si>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</si>
  <si>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</si>
  <si>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</si>
  <si>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</si>
  <si>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</si>
  <si>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</si>
  <si>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</si>
  <si>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</si>
  <si>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</si>
  <si>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</si>
  <si>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</si>
  <si>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</si>
  <si>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</si>
  <si>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</si>
  <si>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</si>
  <si>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</si>
  <si>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</si>
  <si>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</si>
  <si>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</si>
  <si>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</si>
  <si>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</si>
  <si>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</si>
  <si>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</si>
  <si>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</si>
  <si>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</si>
  <si>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</si>
  <si>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</si>
  <si>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</si>
  <si>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</si>
  <si>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</si>
  <si>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</si>
  <si>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</si>
  <si>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</si>
  <si>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</si>
  <si>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</si>
  <si>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</si>
  <si>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</si>
  <si>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</si>
  <si>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</si>
  <si>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</si>
  <si>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</si>
  <si>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</si>
  <si>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</si>
  <si>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</si>
  <si>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</si>
  <si>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</si>
  <si>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</si>
  <si>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</si>
  <si>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</si>
  <si>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</si>
  <si>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</si>
  <si>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</si>
  <si>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</si>
  <si>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</si>
  <si>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</si>
  <si>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</si>
  <si>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</si>
  <si>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</si>
  <si>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</si>
  <si>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</si>
  <si>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</si>
  <si>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</si>
  <si>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</si>
  <si>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</si>
  <si>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</si>
  <si>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</si>
  <si>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</si>
  <si>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</si>
  <si>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</si>
  <si>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</si>
  <si>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</si>
  <si>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</si>
  <si>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</si>
  <si>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</si>
  <si>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</si>
  <si>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</si>
  <si>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</si>
  <si>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</si>
  <si>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</si>
  <si>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</si>
  <si>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</si>
  <si>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</si>
  <si>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</si>
  <si>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</si>
  <si>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</si>
  <si>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</si>
  <si>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</si>
  <si>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</si>
  <si>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</si>
  <si>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</si>
  <si>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</si>
  <si>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</si>
  <si>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</si>
  <si>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</si>
  <si>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</si>
  <si>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</si>
  <si>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</si>
  <si>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</si>
  <si>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</si>
  <si>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</si>
  <si>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</si>
  <si>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</si>
  <si>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</si>
  <si>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</si>
  <si>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</si>
  <si>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</si>
  <si>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</si>
  <si>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</si>
  <si>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</si>
  <si>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</si>
  <si>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</si>
  <si>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</si>
  <si>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</si>
  <si>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</si>
  <si>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</si>
  <si>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</si>
  <si>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</si>
  <si>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</si>
  <si>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</si>
  <si>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</si>
  <si>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</si>
  <si>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</si>
  <si>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</si>
  <si>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</si>
  <si>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</si>
  <si>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</si>
  <si>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</si>
  <si>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</si>
  <si>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</si>
  <si>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</si>
  <si>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</si>
  <si>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</si>
  <si>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</si>
  <si>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</si>
  <si>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</si>
  <si>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</si>
  <si>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</si>
  <si>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</si>
  <si>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</si>
  <si>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</si>
  <si>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</si>
  <si>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</si>
  <si>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</si>
  <si>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</si>
  <si>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</si>
  <si>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</si>
  <si>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</si>
  <si>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</si>
  <si>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</si>
  <si>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</si>
  <si>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</si>
  <si>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</si>
  <si>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</si>
  <si>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</si>
  <si>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</si>
  <si>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</si>
  <si>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</si>
  <si>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</si>
  <si>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</si>
  <si>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</si>
  <si>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</si>
  <si>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</si>
  <si>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</si>
  <si>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</si>
  <si>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</si>
  <si>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</si>
  <si>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</si>
  <si>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</si>
  <si>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</si>
  <si>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</si>
  <si>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</si>
  <si>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</si>
  <si>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</si>
  <si>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</si>
  <si>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</si>
  <si>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</si>
  <si>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</si>
  <si>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</si>
  <si>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</si>
  <si>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</si>
  <si>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</si>
  <si>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</si>
  <si>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</si>
  <si>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</si>
  <si>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</si>
  <si>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</si>
  <si>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</si>
  <si>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</si>
  <si>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</si>
  <si>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</si>
  <si>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</si>
  <si>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</si>
  <si>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</si>
  <si>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</si>
  <si>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</si>
  <si>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</si>
  <si>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</si>
  <si>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</si>
  <si>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</si>
  <si>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</si>
  <si>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</si>
  <si>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</si>
  <si>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</si>
  <si>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</si>
  <si>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</si>
  <si>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</si>
  <si>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</si>
  <si>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</si>
  <si>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</si>
  <si>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</si>
  <si>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</si>
  <si>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</si>
  <si>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</si>
  <si>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</si>
  <si>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</si>
  <si>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</si>
  <si>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</si>
  <si>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</si>
  <si>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</si>
  <si>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</si>
  <si>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</si>
  <si>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</si>
  <si>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</si>
  <si>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</si>
  <si>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</si>
  <si>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</si>
  <si>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</si>
  <si>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</si>
  <si>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</si>
  <si>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</si>
  <si>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</si>
  <si>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</si>
  <si>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</si>
  <si>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</si>
  <si>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</si>
  <si>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</si>
  <si>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</si>
  <si>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</si>
  <si>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</si>
  <si>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</si>
  <si>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</si>
  <si>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</si>
  <si>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</si>
  <si>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</si>
  <si>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</si>
  <si>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</si>
  <si>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</si>
  <si>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</si>
  <si>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</si>
  <si>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</si>
  <si>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</si>
  <si>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</si>
  <si>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</si>
  <si>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</si>
  <si>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</si>
  <si>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</si>
  <si>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</si>
  <si>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</si>
  <si>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</si>
  <si>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</si>
  <si>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</si>
  <si>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</si>
  <si>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</si>
  <si>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</si>
  <si>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</si>
  <si>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</si>
  <si>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</si>
  <si>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</si>
  <si>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</si>
  <si>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</si>
  <si>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</si>
  <si>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</si>
  <si>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</si>
  <si>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</si>
  <si>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</si>
  <si>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</si>
  <si>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</si>
  <si>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</si>
  <si>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</si>
  <si>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</si>
  <si>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</si>
  <si>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</si>
  <si>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</si>
  <si>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</si>
  <si>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</si>
  <si>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</si>
  <si>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</si>
  <si>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</si>
  <si>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</si>
  <si>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</si>
  <si>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</si>
  <si>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</si>
  <si>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</si>
  <si>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</si>
  <si>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</si>
  <si>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</si>
  <si>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</si>
  <si>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</si>
  <si>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</si>
  <si>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</si>
  <si>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</si>
  <si>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</si>
  <si>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</si>
  <si>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</si>
  <si>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</si>
  <si>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</si>
  <si>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</si>
  <si>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</si>
  <si>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</si>
  <si>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</si>
  <si>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</si>
  <si>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</si>
  <si>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</si>
  <si>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</si>
  <si>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</si>
  <si>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</si>
  <si>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</si>
  <si>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</si>
  <si>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</si>
  <si>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</si>
  <si>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</si>
  <si>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</si>
  <si>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</si>
  <si>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</si>
  <si>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</si>
  <si>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</si>
  <si>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</si>
  <si>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</si>
  <si>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</si>
  <si>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</si>
  <si>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</si>
  <si>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</si>
  <si>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</si>
  <si>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</si>
  <si>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</si>
  <si>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</si>
  <si>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</si>
  <si>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</si>
  <si>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</si>
  <si>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</si>
  <si>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</si>
  <si>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</si>
  <si>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</si>
  <si>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</si>
  <si>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</si>
  <si>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</si>
  <si>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</si>
  <si>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</si>
  <si>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</si>
  <si>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</si>
  <si>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</si>
  <si>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</si>
  <si>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</si>
  <si>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</si>
  <si>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</si>
  <si>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</si>
  <si>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</si>
  <si>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</si>
  <si>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</si>
  <si>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</si>
  <si>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</si>
  <si>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</si>
  <si>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</si>
  <si>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</si>
  <si>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</si>
  <si>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</si>
  <si>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</si>
  <si>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</si>
  <si>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</si>
  <si>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</si>
  <si>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</si>
  <si>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</si>
  <si>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</si>
  <si>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</si>
  <si>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</si>
  <si>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</si>
  <si>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</si>
  <si>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</si>
  <si>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</si>
  <si>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</si>
  <si>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</si>
  <si>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</si>
  <si>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</si>
  <si>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</si>
  <si>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</si>
  <si>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</si>
  <si>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</si>
  <si>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</si>
  <si>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</si>
  <si>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</si>
  <si>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</si>
  <si>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</si>
  <si>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</si>
  <si>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</si>
  <si>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</si>
  <si>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</si>
  <si>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</si>
  <si>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</si>
  <si>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</si>
  <si>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</si>
  <si>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</si>
  <si>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</si>
  <si>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</si>
  <si>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</si>
  <si>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</si>
  <si>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</si>
  <si>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</si>
  <si>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</si>
  <si>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</si>
  <si>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</si>
  <si>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</si>
  <si>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</si>
  <si>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</si>
  <si>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</si>
  <si>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</si>
  <si>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</si>
  <si>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</si>
  <si>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</si>
  <si>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</si>
  <si>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</si>
  <si>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</si>
  <si>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</si>
  <si>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</si>
  <si>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</si>
  <si>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</si>
  <si>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</si>
  <si>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</si>
  <si>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</si>
  <si>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</si>
  <si>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</si>
  <si>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</si>
  <si>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</si>
  <si>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</si>
  <si>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</si>
  <si>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</si>
  <si>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</si>
  <si>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</si>
  <si>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</si>
  <si>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</si>
  <si>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</si>
  <si>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</si>
  <si>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</si>
  <si>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</si>
  <si>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</si>
  <si>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</si>
  <si>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</si>
  <si>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</si>
  <si>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</si>
  <si>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</si>
  <si>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</si>
  <si>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</si>
  <si>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</si>
  <si>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</si>
  <si>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</si>
  <si>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</si>
  <si>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</si>
  <si>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</si>
  <si>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</si>
  <si>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</si>
  <si>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</si>
  <si>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</si>
  <si>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</si>
  <si>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</si>
  <si>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</si>
  <si>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</si>
  <si>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</si>
  <si>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</si>
  <si>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</si>
  <si>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</si>
  <si>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</si>
  <si>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</si>
  <si>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</si>
  <si>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</si>
  <si>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</si>
  <si>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</si>
  <si>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</si>
  <si>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</si>
  <si>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</si>
  <si>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</si>
  <si>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</si>
  <si>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</si>
  <si>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</si>
  <si>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</si>
  <si>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</si>
  <si>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</si>
  <si>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</si>
  <si>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</si>
  <si>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</si>
  <si>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</si>
  <si>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</si>
  <si>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</si>
  <si>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</si>
  <si>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</si>
  <si>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</si>
  <si>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</si>
  <si>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</si>
  <si>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</si>
  <si>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</si>
  <si>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</si>
  <si>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</si>
  <si>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</si>
  <si>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</si>
  <si>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</si>
  <si>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</si>
  <si>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</si>
  <si>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</si>
  <si>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</si>
  <si>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</si>
  <si>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</si>
  <si>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</si>
  <si>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</si>
  <si>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</si>
  <si>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</si>
  <si>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</si>
  <si>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</si>
  <si>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</si>
  <si>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</si>
  <si>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</si>
  <si>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</si>
  <si>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</si>
  <si>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</si>
  <si>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</si>
  <si>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</si>
  <si>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</si>
  <si>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</si>
  <si>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</si>
  <si>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</si>
  <si>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</si>
  <si>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</si>
  <si>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</si>
  <si>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</si>
  <si>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</si>
  <si>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</si>
  <si>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</si>
  <si>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</si>
  <si>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</si>
  <si>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</si>
  <si>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</si>
  <si>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</si>
  <si>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</si>
  <si>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</si>
  <si>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</si>
  <si>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</si>
  <si>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</si>
  <si>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</si>
  <si>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</si>
  <si>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</si>
  <si>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</si>
  <si>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</si>
  <si>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</si>
  <si>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</si>
  <si>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</si>
  <si>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</si>
  <si>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</si>
  <si>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</si>
  <si>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</si>
  <si>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</si>
  <si>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</si>
  <si>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</si>
  <si>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</si>
  <si>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</si>
  <si>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</si>
  <si>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</si>
  <si>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</si>
  <si>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</si>
  <si>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</si>
  <si>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</si>
  <si>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</si>
  <si>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</si>
  <si>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</si>
  <si>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</si>
  <si>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</si>
  <si>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</si>
  <si>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</si>
  <si>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</si>
  <si>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</si>
  <si>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</si>
  <si>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</si>
  <si>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</si>
  <si>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</si>
  <si>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</si>
  <si>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</si>
  <si>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</si>
  <si>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</si>
  <si>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</si>
  <si>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</si>
  <si>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</si>
  <si>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</si>
  <si>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</si>
  <si>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</si>
  <si>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</si>
  <si>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</si>
  <si>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</si>
  <si>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</si>
  <si>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</si>
  <si>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</si>
  <si>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</si>
  <si>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</si>
  <si>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</si>
  <si>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</si>
  <si>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</si>
  <si>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</si>
  <si>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</si>
  <si>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</si>
  <si>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</si>
  <si>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</si>
  <si>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</si>
  <si>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</si>
  <si>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</si>
  <si>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</si>
  <si>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</si>
  <si>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</si>
  <si>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</si>
  <si>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</si>
  <si>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</si>
  <si>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</si>
  <si>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</si>
  <si>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</si>
  <si>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</si>
  <si>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</si>
  <si>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</si>
  <si>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</si>
  <si>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</si>
  <si>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</si>
  <si>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</si>
  <si>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</si>
  <si>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</si>
  <si>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</si>
  <si>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</si>
  <si>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</si>
  <si>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</si>
  <si>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</si>
  <si>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</si>
  <si>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</si>
  <si>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</si>
  <si>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</si>
  <si>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</si>
  <si>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</si>
  <si>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</si>
  <si>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</si>
  <si>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</si>
  <si>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</si>
  <si>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</si>
  <si>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</si>
  <si>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</si>
  <si>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</si>
  <si>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</si>
  <si>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</si>
  <si>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</si>
  <si>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</si>
  <si>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</si>
  <si>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</si>
  <si>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</si>
  <si>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</si>
  <si>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</si>
  <si>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</si>
  <si>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</si>
  <si>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</si>
  <si>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</si>
  <si>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</si>
  <si>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</si>
  <si>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</si>
  <si>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</si>
  <si>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</si>
  <si>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</si>
  <si>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</si>
  <si>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</si>
  <si>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</si>
  <si>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</si>
  <si>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</si>
  <si>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</si>
  <si>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</si>
  <si>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</si>
  <si>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</si>
  <si>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</si>
  <si>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</si>
  <si>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</si>
  <si>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</si>
  <si>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</si>
  <si>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</si>
  <si>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</si>
  <si>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</si>
  <si>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</si>
  <si>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</si>
  <si>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</si>
  <si>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</si>
  <si>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</si>
  <si>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</si>
  <si>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</si>
  <si>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</si>
  <si>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</si>
  <si>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</si>
  <si>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</si>
  <si>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</si>
  <si>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</si>
  <si>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</si>
  <si>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</si>
  <si>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</si>
  <si>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</si>
  <si>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</si>
  <si>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</si>
  <si>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</si>
  <si>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</si>
  <si>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</si>
  <si>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</si>
  <si>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</si>
  <si>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</si>
  <si>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</si>
  <si>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</si>
  <si>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</si>
  <si>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</si>
  <si>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</si>
  <si>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</si>
  <si>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</si>
  <si>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</si>
  <si>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</si>
  <si>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</si>
  <si>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</si>
  <si>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</si>
  <si>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</si>
  <si>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</si>
  <si>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</si>
  <si>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</si>
  <si>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</si>
  <si>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</si>
  <si>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</si>
  <si>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</si>
  <si>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</si>
  <si>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</si>
  <si>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</si>
  <si>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</si>
  <si>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</si>
  <si>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</si>
  <si>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</si>
  <si>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</si>
  <si>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</si>
  <si>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</si>
  <si>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</si>
  <si>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</si>
  <si>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</si>
  <si>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</si>
  <si>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</si>
  <si>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</si>
  <si>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</si>
  <si>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</si>
  <si>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</si>
  <si>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</si>
  <si>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</si>
  <si>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</si>
  <si>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</si>
  <si>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</si>
  <si>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</si>
  <si>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</si>
  <si>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</si>
  <si>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</si>
  <si>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</si>
  <si>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</si>
  <si>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</si>
  <si>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</si>
  <si>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</si>
  <si>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</si>
  <si>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</si>
  <si>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</si>
  <si>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</si>
  <si>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</si>
  <si>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</si>
  <si>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</si>
  <si>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</si>
  <si>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</si>
  <si>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</si>
  <si>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</si>
  <si>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</si>
  <si>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</si>
  <si>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</si>
  <si>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</si>
  <si>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</si>
  <si>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</si>
  <si>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</si>
  <si>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</si>
  <si>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</si>
  <si>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</si>
  <si>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</si>
  <si>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</si>
  <si>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</si>
  <si>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</si>
  <si>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</si>
  <si>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</si>
  <si>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</si>
  <si>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</si>
  <si>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</si>
  <si>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</si>
  <si>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</si>
  <si>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</si>
  <si>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</si>
  <si>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</si>
  <si>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</si>
  <si>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</si>
  <si>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</si>
  <si>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</si>
  <si>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</si>
  <si>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</si>
  <si>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</si>
  <si>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</si>
  <si>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</si>
  <si>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</si>
  <si>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</si>
  <si>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</si>
  <si>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</si>
  <si>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</si>
  <si>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</si>
  <si>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</si>
  <si>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</si>
  <si>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</si>
  <si>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</si>
  <si>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</si>
  <si>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</si>
  <si>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</si>
  <si>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</si>
  <si>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</si>
  <si>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</si>
  <si>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</si>
  <si>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</si>
  <si>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</si>
  <si>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</si>
  <si>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</si>
  <si>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</si>
  <si>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</si>
  <si>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</si>
  <si>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</si>
  <si>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</si>
  <si>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</si>
  <si>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</si>
  <si>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</si>
  <si>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</si>
  <si>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</si>
  <si>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</si>
  <si>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</si>
  <si>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</si>
  <si>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</si>
  <si>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</si>
  <si>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</si>
  <si>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</si>
  <si>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</si>
  <si>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</si>
  <si>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</si>
  <si>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</si>
  <si>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</si>
  <si>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</si>
  <si>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</si>
  <si>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</si>
  <si>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</si>
  <si>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</si>
  <si>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</si>
  <si>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</si>
  <si>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</si>
  <si>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</si>
  <si>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</si>
  <si>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</si>
  <si>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</si>
  <si>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</si>
  <si>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</si>
  <si>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</si>
  <si>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</si>
  <si>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</si>
  <si>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</si>
  <si>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</si>
  <si>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</si>
  <si>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</si>
  <si>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</si>
  <si>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</si>
  <si>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</si>
  <si>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</si>
  <si>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</si>
  <si>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</si>
  <si>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</si>
  <si>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</si>
  <si>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</si>
  <si>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</si>
  <si>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</si>
  <si>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</si>
  <si>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</si>
  <si>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</si>
  <si>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</si>
  <si>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</si>
  <si>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</si>
  <si>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</si>
  <si>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</si>
  <si>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</si>
  <si>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</si>
  <si>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</si>
  <si>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</si>
  <si>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</si>
  <si>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</si>
  <si>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</si>
  <si>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</si>
  <si>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</si>
  <si>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</si>
  <si>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</si>
  <si>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</si>
  <si>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</si>
  <si>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</si>
  <si>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</si>
  <si>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</si>
  <si>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</si>
  <si>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</si>
  <si>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</si>
  <si>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</si>
  <si>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</si>
  <si>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</si>
  <si>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</si>
  <si>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</si>
  <si>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</si>
  <si>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</si>
  <si>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</si>
  <si>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</si>
  <si>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</si>
  <si>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</si>
  <si>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</si>
  <si>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</si>
  <si>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</si>
  <si>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</si>
  <si>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</si>
  <si>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</si>
  <si>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</si>
  <si>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</si>
  <si>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</si>
  <si>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</si>
  <si>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</si>
  <si>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</si>
  <si>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</si>
  <si>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</si>
  <si>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</si>
  <si>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</si>
  <si>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</si>
  <si>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</si>
  <si>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</si>
  <si>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</si>
  <si>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</si>
  <si>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</si>
  <si>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</si>
  <si>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</si>
  <si>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</si>
  <si>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</si>
  <si>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</si>
  <si>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</si>
  <si>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</si>
  <si>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</si>
  <si>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</si>
  <si>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</si>
  <si>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</si>
  <si>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</si>
  <si>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</si>
  <si>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</si>
  <si>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</si>
  <si>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</si>
  <si>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</si>
  <si>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</si>
  <si>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</si>
  <si>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</si>
  <si>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</si>
  <si>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</si>
  <si>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</si>
  <si>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</si>
  <si>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</si>
  <si>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</si>
  <si>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</si>
  <si>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</si>
  <si>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</si>
  <si>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</si>
  <si>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</si>
  <si>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</si>
  <si>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</si>
  <si>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</si>
  <si>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</si>
  <si>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</si>
  <si>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</si>
  <si>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</si>
  <si>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</si>
  <si>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</si>
  <si>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</si>
  <si>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</si>
  <si>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</si>
  <si>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</si>
  <si>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</si>
  <si>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</si>
  <si>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</si>
  <si>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</si>
  <si>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</si>
  <si>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</si>
  <si>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</si>
  <si>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</si>
  <si>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</si>
  <si>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</si>
  <si>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</si>
  <si>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</si>
  <si>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</si>
  <si>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</si>
  <si>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</si>
  <si>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</si>
  <si>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</si>
  <si>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</si>
  <si>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</si>
  <si>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</si>
  <si>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</si>
  <si>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</si>
  <si>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</si>
  <si>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</si>
  <si>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</si>
  <si>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</si>
  <si>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</si>
  <si>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</si>
  <si>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</si>
  <si>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</si>
  <si>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</si>
  <si>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</si>
  <si>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</si>
  <si>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</si>
  <si>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</si>
  <si>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</si>
  <si>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</si>
  <si>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</si>
  <si>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</si>
  <si>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</si>
  <si>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</si>
  <si>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</si>
  <si>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</si>
  <si>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</si>
  <si>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</si>
  <si>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</si>
  <si>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</si>
  <si>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</si>
  <si>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</si>
  <si>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</si>
  <si>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</si>
  <si>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</si>
  <si>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</si>
  <si>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</si>
  <si>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</si>
  <si>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</si>
  <si>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</si>
  <si>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</si>
  <si>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</si>
  <si>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</si>
  <si>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</si>
  <si>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</si>
  <si>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</si>
  <si>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</si>
  <si>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</si>
  <si>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</si>
  <si>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</si>
  <si>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</si>
  <si>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</si>
  <si>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</si>
  <si>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</si>
  <si>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</si>
  <si>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</si>
  <si>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</si>
  <si>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</si>
  <si>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</si>
  <si>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</si>
  <si>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</si>
  <si>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</si>
  <si>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</si>
  <si>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</si>
  <si>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</si>
  <si>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</si>
  <si>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</si>
  <si>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</si>
  <si>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</si>
  <si>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</si>
  <si>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</si>
  <si>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</si>
  <si>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</si>
  <si>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</si>
  <si>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</si>
  <si>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</si>
  <si>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</si>
  <si>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</si>
  <si>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</si>
  <si>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</si>
  <si>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</si>
  <si>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</si>
  <si>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</si>
  <si>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</si>
  <si>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</si>
  <si>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</si>
  <si>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</si>
  <si>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</si>
  <si>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</si>
  <si>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</si>
  <si>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</si>
  <si>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</si>
  <si>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</si>
  <si>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</si>
  <si>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</si>
  <si>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</si>
  <si>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</si>
  <si>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</si>
  <si>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</si>
  <si>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</si>
  <si>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</si>
  <si>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</si>
  <si>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</si>
  <si>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</si>
  <si>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</si>
  <si>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</si>
  <si>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</si>
  <si>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</si>
  <si>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</si>
  <si>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</si>
  <si>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</si>
  <si>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</si>
  <si>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</si>
  <si>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</si>
  <si>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</si>
  <si>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</si>
  <si>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</si>
  <si>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</si>
  <si>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</si>
  <si>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</si>
  <si>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</si>
  <si>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</si>
  <si>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</si>
  <si>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</si>
  <si>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</si>
  <si>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</si>
  <si>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</si>
  <si>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</si>
  <si>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</si>
  <si>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</si>
  <si>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</si>
  <si>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</si>
  <si>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</si>
  <si>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</si>
  <si>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</si>
  <si>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</si>
  <si>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</si>
  <si>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</si>
  <si>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</si>
  <si>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</si>
  <si>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</si>
  <si>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</si>
  <si>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</si>
  <si>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</si>
  <si>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</si>
  <si>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</si>
  <si>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</si>
  <si>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</si>
  <si>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</si>
  <si>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</si>
  <si>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</si>
  <si>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</si>
  <si>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</si>
  <si>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</si>
  <si>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</si>
  <si>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</si>
  <si>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</si>
  <si>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</si>
  <si>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</si>
  <si>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</si>
  <si>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</si>
  <si>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</si>
  <si>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</si>
  <si>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</si>
  <si>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</si>
  <si>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</si>
  <si>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</si>
  <si>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</si>
  <si>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</si>
  <si>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</si>
  <si>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</si>
  <si>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</si>
  <si>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</si>
  <si>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</si>
  <si>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</si>
  <si>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</si>
  <si>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</si>
  <si>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</si>
  <si>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</si>
  <si>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</si>
  <si>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</si>
  <si>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</si>
  <si>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</si>
  <si>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</si>
  <si>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</si>
  <si>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</si>
  <si>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</si>
  <si>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</si>
  <si>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</si>
  <si>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</si>
  <si>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</si>
  <si>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</si>
  <si>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</si>
  <si>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</si>
  <si>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</si>
  <si>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</si>
  <si>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</si>
  <si>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</si>
  <si>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</si>
  <si>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</si>
  <si>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</si>
  <si>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</si>
  <si>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</si>
  <si>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</si>
  <si>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</si>
  <si>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</si>
  <si>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</si>
  <si>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</si>
  <si>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</si>
  <si>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</si>
  <si>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</si>
  <si>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</si>
  <si>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</si>
  <si>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</si>
  <si>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</si>
  <si>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</si>
  <si>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</si>
  <si>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</si>
  <si>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</si>
  <si>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</si>
  <si>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</si>
  <si>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</si>
  <si>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</si>
  <si>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</si>
  <si>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</si>
  <si>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</si>
  <si>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</si>
  <si>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</si>
  <si>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</si>
  <si>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</si>
  <si>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</si>
  <si>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</si>
  <si>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</si>
  <si>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</si>
  <si>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</si>
  <si>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</si>
  <si>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</si>
  <si>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</si>
  <si>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</si>
  <si>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</si>
  <si>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</si>
  <si>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</si>
  <si>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</si>
  <si>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</si>
  <si>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</si>
  <si>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</si>
  <si>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</si>
  <si>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</si>
  <si>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</si>
  <si>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</si>
  <si>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</si>
  <si>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</si>
  <si>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</si>
  <si>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</si>
  <si>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</si>
  <si>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</si>
  <si>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</si>
  <si>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</si>
  <si>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</si>
  <si>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</si>
  <si>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</si>
  <si>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</si>
  <si>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</si>
  <si>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</si>
  <si>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</si>
  <si>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</si>
  <si>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</si>
  <si>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</si>
  <si>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</si>
  <si>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</si>
  <si>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</si>
  <si>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</si>
  <si>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</si>
  <si>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</si>
  <si>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</si>
  <si>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</si>
  <si>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</si>
  <si>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</si>
  <si>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</si>
  <si>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</si>
  <si>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</si>
  <si>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</si>
  <si>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</si>
  <si>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</si>
  <si>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</si>
  <si>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</si>
  <si>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</si>
  <si>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</si>
  <si>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</si>
  <si>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</si>
  <si>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</si>
  <si>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</si>
  <si>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</si>
  <si>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</si>
  <si>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</si>
  <si>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</si>
  <si>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</si>
  <si>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</si>
  <si>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</si>
  <si>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</si>
  <si>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</si>
  <si>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</si>
  <si>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</si>
  <si>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</si>
  <si>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</si>
  <si>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</si>
  <si>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</si>
  <si>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</si>
  <si>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</si>
  <si>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</si>
  <si>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</si>
  <si>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</si>
  <si>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</si>
  <si>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</si>
  <si>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</si>
  <si>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</si>
  <si>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</si>
  <si>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</si>
  <si>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</si>
  <si>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</si>
  <si>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</si>
  <si>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</si>
  <si>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</si>
  <si>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</si>
  <si>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</si>
  <si>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</si>
  <si>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</si>
  <si>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</si>
  <si>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</si>
  <si>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</si>
  <si>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</si>
  <si>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</si>
  <si>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</si>
  <si>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</si>
  <si>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</si>
  <si>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</si>
  <si>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</si>
  <si>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</si>
  <si>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</si>
  <si>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</si>
  <si>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</si>
  <si>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</si>
  <si>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</si>
  <si>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</si>
  <si>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</si>
  <si>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</si>
  <si>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</si>
  <si>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</si>
  <si>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</si>
  <si>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</si>
  <si>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</si>
  <si>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</si>
  <si>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</si>
  <si>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</si>
  <si>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</si>
  <si>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</si>
  <si>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</si>
  <si>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</si>
  <si>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</si>
  <si>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</si>
  <si>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</si>
  <si>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</si>
  <si>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</si>
  <si>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</si>
  <si>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</si>
  <si>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</si>
  <si>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</si>
  <si>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</si>
  <si>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</si>
  <si>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</si>
  <si>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</si>
  <si>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</si>
  <si>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</si>
  <si>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</si>
  <si>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</si>
  <si>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</si>
  <si>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</si>
  <si>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</si>
  <si>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</si>
  <si>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</si>
  <si>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</si>
  <si>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</si>
  <si>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</si>
  <si>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</si>
  <si>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</si>
  <si>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</si>
  <si>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</si>
  <si>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</si>
  <si>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</si>
  <si>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</si>
  <si>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</si>
  <si>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</si>
  <si>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</si>
  <si>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</si>
  <si>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</si>
  <si>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</si>
  <si>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</si>
  <si>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</si>
  <si>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</si>
  <si>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</si>
  <si>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</si>
  <si>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</si>
  <si>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</si>
  <si>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</si>
  <si>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</si>
  <si>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</si>
  <si>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</si>
  <si>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</si>
  <si>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</si>
  <si>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</si>
  <si>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</si>
  <si>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</si>
  <si>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</si>
  <si>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</si>
  <si>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</si>
  <si>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</si>
  <si>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</si>
  <si>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</si>
  <si>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</si>
  <si>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</si>
  <si>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</si>
  <si>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</si>
  <si>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</si>
  <si>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</si>
  <si>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</si>
  <si>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</si>
  <si>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</si>
  <si>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</si>
  <si>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</si>
  <si>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</si>
  <si>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</si>
  <si>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</si>
  <si>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</si>
  <si>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</si>
  <si>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</si>
  <si>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</si>
  <si>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</si>
  <si>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</si>
  <si>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</si>
  <si>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</si>
  <si>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</si>
  <si>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</si>
  <si>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</si>
  <si>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</si>
  <si>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</si>
  <si>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</si>
  <si>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</si>
  <si>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</si>
  <si>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</si>
  <si>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</si>
  <si>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</si>
  <si>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</si>
  <si>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</si>
  <si>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</si>
  <si>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</si>
  <si>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</si>
  <si>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</si>
  <si>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</si>
  <si>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</si>
  <si>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</si>
  <si>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</si>
  <si>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</si>
  <si>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</si>
  <si>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</si>
  <si>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</si>
  <si>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</si>
  <si>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</si>
  <si>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</si>
  <si>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</si>
  <si>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</si>
  <si>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</si>
  <si>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</si>
  <si>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</si>
  <si>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</si>
  <si>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</si>
  <si>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</si>
  <si>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</si>
  <si>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</si>
  <si>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</si>
  <si>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</si>
  <si>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</si>
  <si>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</si>
  <si>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</si>
  <si>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</si>
  <si>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</si>
  <si>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</si>
  <si>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</si>
  <si>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</si>
  <si>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</si>
  <si>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</si>
  <si>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</si>
  <si>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</si>
  <si>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</si>
  <si>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</si>
  <si>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</si>
  <si>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</si>
  <si>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</si>
  <si>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</si>
  <si>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</si>
  <si>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</si>
  <si>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</si>
  <si>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</si>
  <si>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</si>
  <si>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</si>
  <si>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</si>
  <si>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</si>
  <si>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</si>
  <si>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</si>
  <si>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</si>
  <si>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</si>
  <si>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</si>
  <si>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</si>
  <si>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</si>
  <si>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</si>
  <si>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</si>
  <si>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</si>
  <si>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</si>
  <si>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</si>
  <si>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</si>
  <si>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</si>
  <si>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</si>
  <si>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</si>
  <si>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</si>
  <si>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</si>
  <si>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</si>
  <si>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</si>
  <si>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</si>
  <si>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</si>
  <si>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</si>
  <si>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</si>
  <si>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</si>
  <si>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</si>
  <si>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</si>
  <si>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</si>
  <si>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</si>
  <si>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</si>
  <si>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</si>
  <si>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</si>
  <si>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</si>
  <si>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</si>
  <si>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</si>
  <si>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</si>
  <si>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</si>
  <si>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</si>
  <si>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</si>
  <si>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</si>
  <si>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</si>
  <si>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</si>
  <si>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</si>
  <si>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</si>
  <si>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</si>
  <si>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</si>
  <si>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</si>
  <si>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</si>
  <si>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</si>
  <si>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</si>
  <si>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</si>
  <si>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</si>
  <si>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</si>
  <si>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</si>
  <si>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</si>
  <si>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</si>
  <si>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</si>
  <si>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</si>
  <si>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</si>
  <si>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</si>
  <si>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</si>
  <si>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</si>
  <si>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</si>
  <si>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</si>
  <si>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</si>
  <si>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</si>
  <si>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</si>
  <si>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</si>
  <si>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</si>
  <si>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</si>
  <si>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</si>
  <si>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</si>
  <si>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</si>
  <si>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</si>
  <si>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</si>
  <si>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</si>
  <si>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</si>
  <si>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</si>
  <si>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</si>
  <si>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</si>
  <si>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</si>
  <si>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</si>
  <si>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</si>
  <si>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</si>
  <si>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</si>
  <si>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</si>
  <si>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</si>
  <si>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</si>
  <si>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</si>
  <si>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</si>
  <si>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</si>
  <si>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</si>
  <si>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</si>
  <si>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</si>
  <si>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</si>
  <si>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</si>
  <si>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</si>
  <si>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</si>
  <si>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</si>
  <si>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</si>
  <si>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</si>
  <si>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</si>
  <si>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</si>
  <si>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</si>
  <si>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</si>
  <si>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</si>
  <si>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</si>
  <si>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</si>
  <si>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</si>
  <si>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</si>
  <si>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</si>
  <si>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</si>
  <si>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</si>
  <si>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</si>
  <si>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</si>
  <si>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</si>
  <si>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</si>
  <si>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</si>
  <si>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</si>
  <si>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</si>
  <si>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</si>
  <si>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</si>
  <si>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</si>
  <si>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</si>
  <si>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</si>
  <si>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</si>
  <si>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</si>
  <si>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</si>
  <si>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</si>
  <si>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</si>
  <si>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</si>
  <si>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</si>
  <si>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</si>
  <si>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</si>
  <si>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</si>
  <si>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</si>
  <si>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</si>
  <si>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</si>
  <si>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</si>
  <si>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</si>
  <si>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</si>
  <si>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</si>
  <si>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</si>
  <si>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</si>
  <si>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</si>
  <si>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</si>
  <si>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</si>
  <si>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</si>
  <si>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</si>
  <si>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</si>
  <si>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</si>
  <si>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</si>
  <si>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</si>
  <si>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</si>
  <si>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</si>
  <si>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</si>
  <si>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</si>
  <si>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</si>
  <si>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</si>
  <si>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</si>
  <si>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</si>
  <si>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</si>
  <si>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</si>
  <si>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</si>
  <si>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</si>
  <si>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</si>
  <si>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</si>
  <si>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</si>
  <si>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</si>
  <si>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</si>
  <si>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</si>
  <si>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</si>
  <si>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</si>
  <si>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</si>
  <si>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</si>
  <si>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</si>
  <si>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</si>
  <si>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</si>
  <si>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</si>
  <si>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</si>
  <si>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</si>
  <si>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</si>
  <si>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</si>
  <si>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</si>
  <si>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</si>
  <si>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</si>
  <si>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</si>
  <si>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</si>
  <si>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</si>
  <si>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</si>
  <si>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</si>
  <si>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</si>
  <si>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</si>
  <si>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</si>
  <si>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</si>
  <si>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</si>
  <si>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</si>
  <si>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</si>
  <si>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</si>
  <si>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</si>
  <si>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</si>
  <si>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</si>
  <si>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</si>
  <si>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</si>
  <si>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</si>
  <si>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</si>
  <si>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</si>
  <si>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</si>
  <si>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</si>
  <si>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</si>
  <si>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</si>
  <si>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</si>
  <si>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</si>
  <si>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</si>
  <si>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</si>
  <si>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</si>
  <si>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</si>
  <si>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</si>
  <si>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</si>
  <si>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</si>
  <si>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</si>
  <si>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</si>
  <si>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</si>
  <si>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</si>
  <si>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</si>
  <si>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</si>
  <si>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</si>
  <si>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</si>
  <si>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</si>
  <si>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</si>
  <si>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</si>
  <si>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</si>
  <si>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</si>
  <si>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</si>
  <si>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</si>
  <si>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</si>
  <si>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</si>
  <si>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</si>
  <si>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</si>
  <si>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</si>
  <si>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</si>
  <si>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</si>
  <si>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</si>
  <si>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</si>
  <si>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</si>
  <si>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</si>
  <si>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</si>
  <si>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</si>
  <si>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</si>
  <si>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</si>
  <si>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</si>
  <si>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</si>
  <si>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</si>
  <si>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</si>
  <si>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</si>
  <si>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</si>
  <si>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</si>
  <si>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</si>
  <si>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</si>
  <si>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</si>
  <si>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</si>
  <si>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</si>
  <si>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</si>
  <si>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</si>
  <si>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</si>
  <si>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</si>
  <si>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</si>
  <si>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</si>
  <si>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</si>
  <si>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</si>
  <si>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</si>
  <si>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</si>
  <si>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</si>
  <si>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</si>
  <si>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</si>
  <si>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</si>
  <si>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</si>
  <si>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</si>
  <si>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</si>
  <si>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</si>
  <si>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</si>
  <si>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</si>
  <si>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</si>
  <si>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</si>
  <si>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</si>
  <si>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</si>
  <si>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</si>
  <si>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</si>
  <si>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</si>
  <si>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</si>
  <si>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</si>
  <si>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</si>
  <si>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</si>
  <si>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</si>
  <si>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</si>
  <si>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</si>
  <si>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</si>
  <si>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</si>
  <si>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</si>
  <si>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</si>
  <si>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</si>
  <si>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</si>
  <si>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</si>
  <si>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</si>
  <si>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</si>
  <si>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</si>
  <si>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</si>
  <si>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</si>
  <si>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</si>
  <si>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</si>
  <si>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</si>
  <si>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</si>
  <si>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</si>
  <si>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</si>
  <si>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</si>
  <si>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</si>
  <si>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</si>
  <si>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</si>
  <si>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</si>
  <si>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</si>
  <si>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</si>
  <si>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</si>
  <si>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</si>
  <si>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</si>
  <si>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</si>
  <si>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</si>
  <si>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</si>
  <si>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</si>
  <si>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</si>
  <si>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</si>
  <si>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</si>
  <si>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</si>
  <si>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</si>
  <si>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</si>
  <si>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</si>
  <si>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</si>
  <si>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</si>
  <si>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</si>
  <si>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</si>
  <si>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</si>
  <si>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</si>
  <si>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</si>
  <si>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</si>
  <si>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</si>
  <si>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</si>
  <si>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</si>
  <si>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</si>
  <si>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</si>
  <si>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</si>
  <si>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</si>
  <si>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</si>
  <si>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</si>
  <si>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</si>
  <si>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</si>
  <si>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</si>
  <si>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</si>
  <si>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</si>
  <si>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</si>
  <si>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</si>
  <si>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</si>
  <si>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</si>
  <si>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</si>
  <si>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</si>
  <si>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</si>
  <si>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</si>
  <si>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</si>
  <si>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</si>
  <si>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</si>
  <si>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</si>
  <si>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</si>
  <si>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</si>
  <si>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</si>
  <si>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</si>
  <si>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</si>
  <si>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</si>
  <si>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</si>
  <si>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</si>
  <si>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</si>
  <si>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</si>
  <si>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</si>
  <si>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</si>
  <si>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</si>
  <si>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</si>
  <si>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</si>
  <si>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</si>
  <si>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</si>
  <si>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</si>
  <si>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</si>
  <si>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</si>
  <si>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</si>
  <si>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</si>
  <si>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</si>
  <si>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</si>
  <si>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</si>
  <si>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</si>
  <si>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</si>
  <si>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</si>
  <si>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</si>
  <si>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</si>
  <si>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</si>
  <si>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</si>
  <si>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</si>
  <si>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</si>
  <si>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</si>
  <si>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</si>
  <si>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</si>
  <si>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</si>
  <si>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</si>
  <si>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</si>
  <si>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</si>
  <si>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</si>
  <si>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</si>
  <si>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</si>
  <si>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</si>
  <si>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</si>
  <si>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</si>
  <si>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</si>
  <si>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</si>
  <si>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</si>
  <si>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</si>
  <si>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</si>
  <si>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</si>
  <si>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</si>
  <si>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</si>
  <si>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</si>
  <si>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</si>
  <si>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</si>
  <si>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</si>
  <si>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</si>
  <si>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</si>
  <si>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</si>
  <si>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</si>
  <si>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</si>
  <si>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</si>
  <si>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</si>
  <si>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</si>
  <si>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</si>
  <si>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</si>
  <si>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</si>
  <si>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</si>
  <si>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</si>
  <si>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</si>
  <si>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</si>
  <si>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</si>
  <si>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</si>
  <si>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</si>
  <si>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</si>
  <si>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</si>
  <si>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</si>
  <si>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</si>
  <si>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</si>
  <si>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</si>
  <si>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</si>
  <si>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</si>
  <si>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</si>
  <si>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</si>
  <si>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</si>
  <si>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</si>
  <si>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</si>
  <si>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</si>
  <si>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</si>
  <si>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</si>
  <si>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</si>
  <si>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</si>
  <si>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</si>
  <si>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</si>
  <si>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</si>
  <si>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</si>
  <si>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</si>
  <si>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</si>
  <si>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</si>
  <si>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</si>
  <si>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</si>
  <si>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</si>
  <si>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</si>
  <si>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</si>
  <si>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</si>
  <si>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</si>
  <si>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</si>
  <si>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</si>
  <si>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</si>
  <si>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</si>
  <si>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</si>
  <si>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</si>
  <si>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</si>
  <si>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</si>
  <si>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</si>
  <si>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</si>
  <si>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</si>
  <si>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</si>
  <si>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</si>
  <si>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</si>
  <si>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</si>
  <si>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</si>
  <si>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</si>
  <si>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</si>
  <si>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</si>
  <si>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</si>
  <si>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</si>
  <si>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</si>
  <si>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</si>
  <si>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</si>
  <si>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</si>
  <si>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</si>
  <si>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</si>
  <si>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</si>
  <si>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</si>
  <si>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</si>
  <si>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</si>
  <si>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</si>
  <si>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</si>
  <si>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</si>
  <si>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</si>
  <si>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</si>
  <si>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</si>
  <si>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</si>
  <si>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</si>
  <si>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</si>
  <si>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</si>
  <si>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</si>
  <si>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</si>
  <si>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</si>
  <si>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</si>
  <si>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</si>
  <si>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</si>
  <si>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</si>
  <si>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</si>
  <si>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</si>
  <si>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</si>
  <si>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</si>
  <si>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</si>
  <si>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</si>
  <si>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</si>
  <si>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</si>
  <si>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</si>
  <si>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</si>
  <si>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</si>
  <si>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</si>
  <si>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</si>
  <si>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</si>
  <si>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</si>
  <si>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</si>
  <si>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</si>
  <si>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</si>
  <si>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</si>
  <si>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</si>
  <si>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</si>
  <si>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</si>
  <si>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</si>
  <si>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</si>
  <si>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</si>
  <si>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</si>
  <si>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</si>
  <si>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</si>
  <si>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</si>
  <si>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</si>
  <si>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</si>
  <si>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</si>
  <si>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</si>
  <si>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</si>
  <si>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</si>
  <si>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</si>
  <si>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</si>
  <si>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</si>
  <si>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</si>
  <si>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</si>
  <si>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</si>
  <si>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</si>
  <si>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</si>
  <si>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</si>
  <si>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</si>
  <si>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</si>
  <si>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</si>
  <si>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</si>
  <si>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</si>
  <si>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</si>
  <si>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</si>
  <si>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</si>
  <si>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</si>
  <si>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</si>
  <si>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</si>
  <si>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</si>
  <si>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</si>
  <si>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</si>
  <si>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</si>
  <si>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</si>
  <si>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</si>
  <si>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</si>
  <si>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</si>
  <si>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</si>
  <si>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</si>
  <si>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</si>
  <si>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</si>
  <si>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</si>
  <si>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</si>
  <si>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</si>
  <si>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</si>
  <si>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</si>
  <si>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</si>
  <si>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</si>
  <si>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</si>
  <si>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</si>
  <si>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</si>
  <si>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</si>
  <si>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</si>
  <si>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</si>
  <si>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</si>
  <si>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</si>
  <si>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</si>
  <si>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</si>
  <si>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</si>
  <si>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</si>
  <si>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</si>
  <si>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</si>
  <si>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</si>
  <si>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</si>
  <si>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</si>
  <si>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</si>
  <si>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</si>
  <si>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</si>
  <si>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</si>
  <si>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</si>
  <si>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</si>
  <si>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</si>
  <si>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</si>
  <si>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</si>
  <si>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</si>
  <si>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</si>
  <si>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</si>
  <si>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</si>
  <si>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</si>
  <si>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</si>
  <si>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</si>
  <si>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</si>
  <si>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</si>
  <si>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</si>
  <si>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</si>
  <si>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</si>
  <si>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</si>
  <si>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</si>
  <si>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</si>
  <si>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</si>
  <si>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</si>
  <si>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</si>
  <si>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</si>
  <si>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</si>
  <si>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</si>
  <si>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</si>
  <si>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</si>
  <si>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</si>
  <si>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</si>
  <si>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</si>
  <si>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</si>
  <si>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</si>
  <si>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</si>
  <si>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</si>
  <si>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</si>
  <si>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</si>
  <si>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</si>
  <si>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</si>
  <si>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</si>
  <si>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</si>
  <si>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</si>
  <si>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</si>
  <si>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</si>
  <si>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</si>
  <si>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</si>
  <si>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</si>
  <si>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</si>
  <si>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</si>
  <si>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</si>
  <si>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</si>
  <si>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</si>
  <si>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</si>
  <si>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</si>
  <si>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</si>
  <si>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</si>
  <si>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</si>
  <si>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</si>
  <si>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</si>
  <si>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</si>
  <si>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</si>
  <si>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</si>
  <si>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</si>
  <si>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</si>
  <si>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</si>
  <si>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</si>
  <si>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</si>
  <si>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</si>
  <si>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</si>
  <si>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</si>
  <si>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</si>
  <si>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</si>
  <si>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</si>
  <si>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</si>
  <si>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</si>
  <si>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</si>
  <si>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</si>
  <si>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</si>
  <si>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</si>
  <si>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</si>
  <si>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</si>
  <si>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</si>
  <si>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</si>
  <si>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</si>
  <si>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</si>
  <si>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</si>
  <si>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</si>
  <si>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</si>
  <si>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</si>
  <si>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</si>
  <si>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</si>
  <si>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</si>
  <si>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</si>
  <si>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</si>
  <si>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</si>
  <si>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</si>
  <si>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</si>
  <si>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</si>
  <si>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</si>
  <si>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</si>
  <si>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</si>
  <si>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</si>
  <si>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</si>
  <si>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</si>
  <si>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</si>
  <si>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</si>
  <si>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</si>
  <si>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</si>
  <si>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</si>
  <si>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</si>
  <si>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</si>
  <si>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</si>
  <si>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</si>
  <si>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</si>
  <si>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</si>
  <si>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</si>
  <si>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</si>
  <si>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</si>
  <si>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</si>
  <si>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</si>
  <si>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</si>
  <si>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</si>
  <si>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</si>
  <si>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</si>
  <si>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</si>
  <si>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</si>
  <si>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</si>
  <si>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</si>
  <si>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</si>
  <si>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</si>
  <si>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</si>
  <si>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</si>
  <si>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</si>
  <si>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</si>
  <si>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</si>
  <si>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</si>
  <si>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</si>
  <si>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</si>
  <si>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</si>
  <si>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</si>
  <si>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</si>
  <si>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</si>
  <si>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</si>
  <si>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</si>
  <si>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</si>
  <si>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</si>
  <si>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</si>
  <si>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</si>
  <si>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</si>
  <si>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</si>
  <si>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</si>
  <si>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</si>
  <si>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</si>
  <si>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</si>
  <si>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</si>
  <si>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</si>
  <si>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</si>
  <si>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</si>
  <si>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</si>
  <si>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</si>
  <si>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</si>
  <si>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</si>
  <si>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</si>
  <si>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</si>
  <si>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</si>
  <si>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</si>
  <si>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</si>
  <si>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</si>
  <si>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</si>
  <si>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</si>
  <si>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</si>
  <si>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</si>
  <si>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</si>
  <si>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</si>
  <si>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</si>
  <si>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</si>
  <si>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</si>
  <si>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</si>
  <si>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</si>
  <si>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</si>
  <si>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</si>
  <si>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</si>
  <si>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</si>
  <si>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</si>
  <si>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</si>
  <si>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</si>
  <si>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</si>
  <si>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</si>
  <si>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</si>
  <si>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</si>
  <si>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</si>
  <si>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</si>
  <si>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</si>
  <si>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</si>
  <si>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</si>
  <si>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</si>
  <si>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</si>
  <si>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</si>
  <si>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25 km</t>
  </si>
  <si>
    <t>PCM-20251120-00000778</t>
  </si>
  <si>
    <t>ETA 60 min</t>
  </si>
  <si>
    <t>PCM-20251120-00000850</t>
  </si>
  <si>
    <t xml:space="preserve">2025-11-20 09:22:46
</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</si>
  <si>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</si>
  <si>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</si>
  <si>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</si>
  <si>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</si>
  <si>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</si>
  <si>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</si>
  <si>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</si>
  <si>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</si>
  <si>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</si>
  <si>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</si>
  <si>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</si>
  <si>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</si>
  <si>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</si>
  <si>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</si>
  <si>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</si>
  <si>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</si>
  <si>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</si>
  <si>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</si>
  <si>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</si>
  <si>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</si>
  <si>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30 Mins</t>
  </si>
  <si>
    <t>PCM-20251120-00000841</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</si>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</sst>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318.46214745370526</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8.1580324076639954E-2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45981.410573379631</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45981.410573379631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45981.410573379631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45981.410573379631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45981.410573379631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45981.410573379631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45981.410573379631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45981.410573379631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45981.410573379631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45981.410573379631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45981.410573379631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45981.410573379631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45981.410573379631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45981.410573379631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45981.410573379631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45981.410573379631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45981.410573379631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45981.410573379631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45981.410573379631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45981.410573379631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45981.410573379631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45981.410573379631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45981.410573379631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45981.410573379631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45981.410573379631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45981.410573379631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45981.410573379631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45981.410573379631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45981.410573379631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45981.410573379631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45981.410573379631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45981.410573379631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45981.410573379631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45981.410573379631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45981.410573379631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45981.410573379631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45981.410573379631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45981.410573379631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45981.410573379631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45981.410573379631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45981.410573379631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45981.410573379631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45981.410573379631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45981.410573379631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45981.410573379631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45981.410573379631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45981.410573379631</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45981.410573379631</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45981.410573379631</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45981.410573379631</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45981.410573379631</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45981.410573379631</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45981.410573379631</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45981.410573379631</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45981.410573379631</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45981.410573379631</v>
      </c>
      <c r="H59" s="144"/>
      <c r="I59" s="142" t="str">
        <f>IFERROR(VLOOKUP(D59,DB!A:F,6,0),"")</f>
        <v/>
      </c>
      <c r="J59" s="142" t="str">
        <f>IFERROR(VLOOKUP(D59,DB!A:G,7,0),"")</f>
        <v/>
      </c>
      <c r="K59" s="146"/>
      <c r="L59" s="147" t="str">
        <f>IFERROR(VLOOKUP(D59,DB!A:I,9,0),"")</f>
        <v/>
      </c>
    </row>
    <row r="60" spans="1:12" ht="15" customHeight="1">
      <c r="A60" s="134"/>
      <c r="B60" s="135" t="str">
        <f>IFERROR(VLOOKUP(D60,DB!A:K,11,0),"")</f>
        <v/>
      </c>
      <c r="C60" s="135"/>
      <c r="D60" s="148"/>
      <c r="E60" s="136"/>
      <c r="F60" s="137"/>
      <c r="G60" s="138">
        <f ca="1">IFERROR(NOW()-F60,"-")</f>
        <v>45981.410573379631</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156.41073541666992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5.7506249999278225E-2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3.8640509257675149E-2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1.4566435187589377E-2</v>
      </c>
      <c r="H6" s="149" t="s">
        <v>39114</v>
      </c>
      <c r="I6" s="18" t="str">
        <f>IFERROR(VLOOKUP(D6,DB!A:F,6,0),"")</f>
        <v>SCECO</v>
      </c>
      <c r="J6" s="18" t="str">
        <f>IFERROR(VLOOKUP(D6,DB!A:G,7,0),"")</f>
        <v>Weak</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45981.410573379631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45981.410573379631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45981.410573379631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45981.410573379631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45981.410573379631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45981.410573379631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45981.410573379631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45981.410573379631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45981.410573379631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45981.410573379631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45981.410573379631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45981.410573379631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45981.410573379631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45981.410573379631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45981.410573379631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45981.410573379631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45981.410573379631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45981.410573379631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45981.410573379631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45981.410573379631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45981.410573379631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45981.410573379631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45981.410573379631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45981.410573379631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45981.410573379631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45981.410573379631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45981.410573379631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45981.410573379631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45981.410573379631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45981.410573379631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45981.410573379631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45981.410573379631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45981.410573379631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45981.410573379631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45981.410573379631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45981.410573379631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45981.410573379631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45981.410573379631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45981.410573379631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45981.410573379631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45981.410573379631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45981.410573379631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45981.410573379631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45981.410573379631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45981.410573379631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45981.410573379631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45981.410573379631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45981.410573379631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45981.410573379631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45981.410573379631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45981.410573379631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45981.410573379631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45981.410573379631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45981.410573379631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45981.410573379631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45981.410573379631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45981.410573379631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45981.410573379631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45981.410573379631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45981.410573379631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45981.410573379631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45981.410573379631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45981.410573379631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45981.410573379631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45981.410573379631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45981.410573379631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45981.410573379631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45981.410573379631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45981.410573379631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45981.410573379631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45981.410573379631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45981.410573379631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45981.410573379631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45981.410573379631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45981.410573379631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45981.410573379631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45981.410573379631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45981.410573379631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45981.410573379631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45981.410573379631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45981.410573379631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45981.410573379631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45981.410573379631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45981.410573379631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45981.410573379631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45981.410573379631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45981.410573379631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45981.410573379631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45981.410573379631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45981.410573379631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45981.410573379631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45981.410573379631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45981.410573379631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45981.410573379631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45981.410573379631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45981.410573379631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45981.410573379631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45981.410573379631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45981.410573379631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45981.410573379631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45981.410573379631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45981.410573379631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45981.410573379631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45981.410573379631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45981.410573379631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45981.410573379631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45981.410573379631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45981.410573379631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45981.410573379631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45981.410573379631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45981.410573379631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45981.410573379631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45981.410573379631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45981.410573379631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45981.410573379631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45981.410573379631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45981.410573379631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45981.410573379631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45981.410573379631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45981.410573379631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45981.410573379631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45981.410573379631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45981.410573379631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45981.410573379631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45981.410573379631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45981.410573379631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45981.410573379631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45981.410573379631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45981.410573379631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45981.410573379631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45981.410573379631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45981.410573379631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45981.410573379631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45981.410573379631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45981.410573379631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45981.410573379631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45981.410573379631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45981.410573379631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45981.410573379631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45981.410573379631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45981.410573379631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45981.410573379631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45981.410573379631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45981.410573379631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45981.410573379631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45981.410573379631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45981.410573379631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45981.410573379631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45981.410573379631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45981.410573379631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45981.410573379631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45981.410573379631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45981.410573379631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45981.410573379631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45981.410573379631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45981.410573379631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45981.410573379631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45981.410573379631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45981.410573379631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45981.410573379631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45981.410573379631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45981.410573379631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45981.410573379631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45981.410573379631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45981.410573379631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45981.410573379631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45981.410573379631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45981.410573379631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45981.410573379631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45981.410573379631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45981.410573379631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45981.410573379631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45981.410573379631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45981.410573379631</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45981.410573379631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45981.410573379631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45981.410573379631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45981.410573379631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45981.410573379631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45981.410573379631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45981.410573379631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45981.410573379631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45981.410573379631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45981.410573379631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45981.410573379631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45981.410573379631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45981.410573379631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45981.410573379631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45981.410573379631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45981.410573379631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45981.410573379631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45981.410573379631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45981.410573379631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45981.410573379631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45981.410573379631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45981.410573379631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45981.410573379631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45981.410573379631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45981.410573379631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45981.410573379631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45981.410573379631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45981.410573379631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45981.410573379631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45981.410573379631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45981.410573379631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45981.410573379631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45981.410573379631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45981.410573379631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45981.410573379631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45981.410573379631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45981.410573379631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45981.410573379631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45981.410573379631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45981.410573379631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45981.410573379631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45981.410573379631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45981.410573379631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45981.410573379631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45981.410573379631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45981.410573379631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45981.410573379631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45981.410573379631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45981.410573379631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45981.410573379631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45981.410573379631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45981.410573379631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45981.410573379631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45981.410573379631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45981.410573379631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45981.410573379631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45981.410573379631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45981.410573379631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45981.410573379631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45981.410573379631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45981.410573379631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45981.410573379631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45981.410573379631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45981.410573379631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45981.410573379631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45981.410573379631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45981.410573379631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45981.410573379631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45981.410573379631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45981.410573379631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45981.410573379631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45981.410573379631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45981.410573379631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45981.410573379631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45981.410573379631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45981.410573379631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45981.410573379631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45981.410573379631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45981.410573379631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45981.410573379631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45981.410573379631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45981.410573379631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45981.410573379631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45981.410573379631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45981.410573379631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45981.410573379631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45981.410573379631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45981.410573379631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45981.410573379631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45981.410573379631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45981.410573379631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45981.410573379631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45981.410573379631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45981.410573379631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45981.410573379631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45981.410573379631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45981.410573379631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45981.410573379631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45981.410573379631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45981.410573379631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45981.410573379631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45981.410573379631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45981.410573379631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45981.410573379631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45981.410573379631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45981.410573379631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45981.410573379631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45981.410573379631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45981.410573379631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45981.410573379631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45981.410573379631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45981.410573379631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45981.410573379631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45981.410573379631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45981.410573379631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45981.410573379631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45981.410573379631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45981.410573379631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45981.410573379631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45981.410573379631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45981.410573379631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45981.410573379631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45981.410573379631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45981.410573379631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45981.410573379631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45981.410573379631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45981.410573379631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45981.410573379631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45981.410573379631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45981.410573379631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45981.410573379631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45981.410573379631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45981.410573379631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45981.410573379631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45981.410573379631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45981.410573379631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45981.410573379631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45981.410573379631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45981.410573379631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45981.410573379631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45981.410573379631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45981.410573379631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45981.410573379631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45981.410573379631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45981.410573379631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45981.410573379631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45981.410573379631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45981.410573379631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45981.410573379631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45981.410573379631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45981.410573379631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45981.410573379631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45981.410573379631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45981.410573379631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45981.410573379631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45981.410573379631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45981.410573379631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45981.410573379631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45981.410573379631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45981.410573379631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45981.410573379631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45981.410573379631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45981.410573379631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45981.410573379631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45981.410573379631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45981.410573379631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45981.410573379631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45981.410573379631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45981.410573379631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45981.410573379631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45981.410573379631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45981.410573379631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45981.410573379631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45981.410573379631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45981.410573379631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45981.410573379631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45981.410573379631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45981.410573379631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45981.410573379631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45981.410573379631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45981.410573379631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45981.410573379631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45981.410573379631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45981.410573379631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45981.410573379631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45981.410573379631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45981.410573379631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45981.410573379631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45981.410573379631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45981.410573379631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45981.410573379631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45981.410573379631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45981.410573379631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45981.410573379631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45981.410573379631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45981.410573379631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45981.410573379631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45981.410573379631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45981.410573379631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45981.410573379631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45981.410573379631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45981.410573379631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45981.410573379631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45981.410573379631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45981.410573379631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45981.410573379631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45981.410573379631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45981.410573379631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45981.410573379631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45981.410573379631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45981.410573379631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45981.410573379631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45981.410573379631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45981.410573379631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45981.410573379631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45981.410573379631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45981.410573379631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45981.410573379631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45981.410573379631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45981.410573379631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45981.410573379631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45981.410573379631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45981.410573379631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45981.410573379631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45981.410573379631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45981.410573379631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45981.410573379631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45981.410573379631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45981.410573379631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45981.410573379631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45981.410573379631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45981.410573379631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45981.410573379631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45981.410573379631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45981.410573379631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45981.410573379631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45981.410573379631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45981.410573379631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45981.410573379631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45981.410573379631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45981.410573379631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45981.410573379631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45981.410573379631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45981.410573379631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45981.410573379631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45981.410573379631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45981.410573379631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45981.410573379631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45981.410573379631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45981.410573379631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45981.410573379631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45981.410573379631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45981.410573379631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45981.410573379631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45981.410573379631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45981.410573379631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45981.410573379631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45981.410573379631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45981.410573379631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45981.410573379631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45981.410573379631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45981.410573379631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45981.410573379631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45981.410573379631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45981.410573379631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45981.410573379631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45981.410573379631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45981.410573379631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45981.410573379631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45981.410573379631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45981.410573379631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45981.410573379631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45981.410573379631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45981.410573379631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45981.410573379631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45981.410573379631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45981.410573379631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45981.410573379631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45981.410573379631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45981.410573379631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45981.410573379631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45981.410573379631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45981.410573379631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45981.410573379631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45981.410573379631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45981.410573379631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45981.410573379631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45981.410573379631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45981.410573379631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45981.410573379631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45981.410573379631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45981.410573379631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45981.410573379631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45981.410573379631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45981.410573379631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45981.410573379631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45981.410573379631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45981.410573379631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45981.410573379631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45981.410573379631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45981.410573379631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45981.410573379631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45981.410573379631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45981.410573379631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45981.410573379631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45981.410573379631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45981.410573379631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45981.410573379631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45981.410573379631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45981.410573379631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45981.410573379631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45981.410573379631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45981.410573379631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45981.410573379631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45981.410573379631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45981.410573379631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45981.410573379631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45981.410573379631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45981.410573379631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45981.410573379631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45981.410573379631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45981.410573379631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45981.410573379631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45981.410573379631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45981.410573379631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45981.410573379631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45981.410573379631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45981.410573379631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45981.410573379631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45981.410573379631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45981.410573379631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45981.410573379631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45981.410573379631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45981.410573379631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45981.410573379631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45981.410573379631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45981.410573379631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45981.410573379631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45981.410573379631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45981.410573379631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45981.410573379631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45981.410573379631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45981.410573379631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45981.410573379631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45981.410573379631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45981.410573379631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45981.410573379631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45981.410573379631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45981.410573379631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45981.410573379631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45981.410573379631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45981.410573379631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45981.410573379631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45981.410573379631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45981.410573379631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45981.410573379631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45981.410573379631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45981.410573379631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45981.410573379631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45981.410573379631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45981.410573379631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45981.410573379631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45981.410573379631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45981.410573379631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45981.410573379631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45981.410573379631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45981.410573379631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45981.410573379631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45981.410573379631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45981.410573379631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45981.410573379631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45981.410573379631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45981.410573379631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45981.410573379631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45981.410573379631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45981.410573379631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45981.410573379631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45981.410573379631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45981.410573379631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45981.410573379631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45981.410573379631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45981.410573379631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45981.410573379631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45981.410573379631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45981.410573379631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45981.410573379631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45981.410573379631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45981.410573379631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45981.410573379631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45981.410573379631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45981.410573379631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45981.410573379631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45981.410573379631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45981.410573379631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45981.410573379631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45981.410573379631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45981.410573379631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45981.410573379631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45981.410573379631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45981.410573379631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45981.410573379631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45981.410573379631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45981.410573379631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45981.410573379631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45981.410573379631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45981.410573379631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45981.410573379631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45981.410573379631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45981.410573379631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45981.410573379631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45981.410573379631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45981.410573379631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45981.410573379631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45981.410573379631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45981.410573379631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45981.410573379631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45981.410573379631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45981.410573379631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45981.410573379631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45981.410573379631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45981.410573379631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45981.410573379631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45981.410573379631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45981.410573379631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45981.410573379631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45981.410573379631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45981.410573379631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45981.410573379631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45981.410573379631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45981.410573379631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45981.410573379631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45981.410573379631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45981.410573379631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45981.410573379631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45981.410573379631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45981.410573379631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45981.410573379631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45981.410573379631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45981.410573379631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45981.410573379631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45981.410573379631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45981.410573379631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45981.410573379631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45981.410573379631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45981.410573379631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45981.410573379631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45981.410573379631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45981.410573379631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45981.410573379631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45981.410573379631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45981.410573379631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45981.410573379631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45981.410573379631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45981.410573379631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45981.410573379631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45981.410573379631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45981.410573379631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45981.410573379631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45981.410573379631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45981.410573379631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45981.410573379631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45981.410573379631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45981.410573379631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45981.410573379631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45981.410573379631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45981.410573379631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45981.410573379631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45981.410573379631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45981.410573379631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45981.410573379631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45981.410573379631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45981.410573379631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45981.410573379631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45981.410573379631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45981.410573379631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45981.410573379631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45981.410573379631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45981.410573379631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45981.410573379631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45981.410573379631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45981.410573379631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45981.410573379631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45981.410573379631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45981.410573379631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45981.410573379631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45981.410573379631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45981.410573379631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45981.410573379631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45981.410573379631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45981.410573379631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45981.410573379631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45981.410573379631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45981.410573379631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45981.410573379631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45981.410573379631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45981.410573379631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45981.410573379631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45981.410573379631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45981.410573379631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45981.410573379631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45981.410573379631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45981.410573379631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45981.410573379631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45981.410573379631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45981.410573379631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45981.410573379631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45981.410573379631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45981.410573379631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45981.410573379631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45981.410573379631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45981.410573379631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45981.410573379631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45981.410573379631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45981.410573379631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45981.410573379631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45981.410573379631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45981.410573379631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45981.410573379631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45981.410573379631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45981.410573379631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45981.410573379631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45981.410573379631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45981.410573379631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45981.410573379631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45981.410573379631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45981.410573379631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45981.410573379631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45981.410573379631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45981.410573379631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45981.410573379631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45981.410573379631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45981.410573379631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45981.410573379631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45981.410573379631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45981.410573379631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45981.410573379631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45981.410573379631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45981.410573379631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45981.410573379631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45981.410573379631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45981.410573379631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45981.410573379631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45981.410573379631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45981.410573379631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45981.410573379631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45981.410573379631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45981.410573379631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45981.410573379631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45981.410573379631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45981.410573379631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45981.410573379631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45981.410573379631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45981.410573379631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45981.410573379631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45981.410573379631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45981.410573379631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45981.410573379631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45981.410573379631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45981.410573379631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45981.410573379631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45981.410573379631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45981.410573379631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45981.410573379631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45981.410573379631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45981.410573379631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45981.410573379631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45981.410573379631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45981.410573379631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45981.410573379631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45981.410573379631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45981.410573379631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45981.410573379631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45981.410573379631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45981.410573379631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45981.410573379631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45981.410573379631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45981.410573379631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45981.410573379631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45981.410573379631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45981.410573379631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45981.410573379631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45981.410573379631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45981.410573379631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45981.410573379631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45981.410573379631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45981.410573379631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45981.410573379631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45981.410573379631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45981.410573379631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45981.410573379631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45981.410573379631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45981.410573379631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45981.410573379631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45981.410573379631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45981.410573379631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45981.410573379631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45981.410573379631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45981.410573379631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45981.410573379631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45981.410573379631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45981.410573379631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45981.410573379631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45981.410573379631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45981.410573379631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45981.410573379631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45981.410573379631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45981.410573379631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45981.410573379631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45981.410573379631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45981.410573379631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45981.410573379631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45981.410573379631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45981.410573379631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45981.410573379631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45981.410573379631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45981.410573379631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45981.410573379631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45981.410573379631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45981.410573379631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45981.410573379631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45981.410573379631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45981.410573379631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45981.410573379631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45981.410573379631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45981.410573379631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45981.410573379631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45981.410573379631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45981.410573379631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45981.410573379631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45981.410573379631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45981.410573379631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45981.410573379631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45981.410573379631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45981.410573379631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45981.410573379631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45981.410573379631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45981.410573379631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45981.410573379631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45981.410573379631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45981.410573379631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45981.410573379631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45981.410573379631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45981.410573379631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45981.410573379631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45981.410573379631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45981.410573379631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45981.410573379631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45981.410573379631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45981.410573379631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45981.410573379631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45981.410573379631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45981.410573379631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45981.410573379631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45981.410573379631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45981.410573379631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45981.410573379631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45981.410573379631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45981.410573379631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45981.410573379631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45981.410573379631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45981.410573379631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45981.410573379631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45981.410573379631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45981.410573379631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45981.410573379631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45981.410573379631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45981.410573379631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45981.410573379631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45981.410573379631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45981.410573379631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45981.410573379631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45981.410573379631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45981.410573379631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45981.410573379631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45981.410573379631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45981.410573379631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45981.410573379631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45981.410573379631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45981.410573379631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45981.410573379631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45981.410573379631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45981.410573379631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45981.410573379631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45981.410573379631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45981.410573379631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45981.410573379631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45981.410573379631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45981.410573379631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45981.410573379631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45981.410573379631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45981.410573379631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45981.410573379631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45981.410573379631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45981.410573379631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45981.410573379631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45981.410573379631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45981.410573379631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45981.410573379631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45981.410573379631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45981.410573379631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45981.410573379631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45981.410573379631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45981.410573379631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45981.410573379631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45981.410573379631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45981.410573379631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45981.410573379631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45981.410573379631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45981.410573379631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45981.410573379631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45981.410573379631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45981.410573379631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45981.410573379631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45981.410573379631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45981.410573379631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45981.410573379631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45981.410573379631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45981.410573379631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45981.410573379631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45981.410573379631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45981.410573379631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45981.410573379631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45981.410573379631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45981.410573379631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45981.410573379631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45981.410573379631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45981.410573379631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45981.410573379631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45981.410573379631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45981.410573379631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45981.410573379631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45981.410573379631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45981.410573379631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45981.410573379631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45981.410573379631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45981.410573379631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45981.410573379631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45981.410573379631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45981.410573379631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45981.410573379631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45981.410573379631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45981.410573379631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45981.410573379631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45981.410573379631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45981.410573379631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45981.410573379631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45981.410573379631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45981.410573379631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45981.410573379631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45981.410573379631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45981.410573379631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45981.410573379631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45981.410573379631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45981.410573379631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45981.410573379631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45981.410573379631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45981.410573379631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45981.410573379631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45981.410573379631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45981.410573379631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45981.410573379631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45981.410573379631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45981.410573379631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45981.410573379631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45981.410573379631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45981.410573379631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45981.410573379631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45981.410573379631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45981.410573379631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45981.410573379631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45981.410573379631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45981.410573379631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45981.410573379631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45981.410573379631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45981.410573379631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45981.410573379631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45981.410573379631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45981.410573379631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45981.410573379631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45981.410573379631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45981.410573379631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45981.410573379631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45981.410573379631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45981.410573379631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45981.410573379631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45981.410573379631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45981.410573379631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45981.410573379631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45981.410573379631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45981.410573379631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45981.410573379631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45981.410573379631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45981.410573379631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45981.410573379631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45981.410573379631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45981.410573379631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45981.410573379631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45981.410573379631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45981.410573379631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45981.410573379631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45981.410573379631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45981.410573379631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45981.410573379631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45981.410573379631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45981.410573379631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45981.410573379631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45981.410573379631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45981.410573379631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45981.410573379631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45981.410573379631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45981.410573379631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45981.410573379631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45981.410573379631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45981.410573379631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45981.410573379631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45981.410573379631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45981.410573379631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45981.410573379631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45981.410573379631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45981.410573379631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45981.410573379631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45981.410573379631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45981.410573379631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45981.410573379631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45981.410573379631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45981.410573379631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45981.410573379631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45981.410573379631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45981.410573379631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45981.410573379631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45981.410573379631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45981.410573379631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45981.410573379631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45981.410573379631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45981.410573379631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45981.410573379631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45981.410573379631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45981.410573379631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45981.410573379631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45981.410573379631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45981.410573379631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45981.410573379631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45981.410573379631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45981.410573379631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45981.410573379631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45981.410573379631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45981.410573379631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45981.410573379631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45981.410573379631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45981.410573379631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45981.410573379631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45981.410573379631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45981.410573379631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45981.410573379631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45981.410573379631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45981.410573379631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45981.410573379631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45981.410573379631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45981.410573379631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45981.410573379631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45981.410573379631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45981.410573379631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45981.410573379631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45981.410573379631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45981.410573379631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45981.410573379631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45981.410573379631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45981.410573379631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45981.410573379631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45981.410573379631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45981.410573379631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45981.410573379631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45981.410573379631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45981.410573379631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45981.410573379631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45981.410573379631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45981.410573379631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45981.410573379631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45981.410573379631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45981.410573379631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45981.410573379631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45981.410573379631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45981.410573379631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45981.410573379631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45981.410573379631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45981.410573379631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45981.410573379631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45981.410573379631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45981.410573379631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45981.410573379631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45981.410573379631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45981.410573379631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45981.410573379631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45981.410573379631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45981.410573379631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45981.410573379631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45981.410573379631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45981.410573379631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45981.410573379631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45981.410573379631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45981.410573379631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45981.410573379631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45981.410573379631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45981.410573379631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45981.410573379631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45981.410573379631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45981.410573379631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45981.410573379631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45981.410573379631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45981.410573379631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45981.410573379631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45981.410573379631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45981.410573379631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45981.410573379631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45981.410573379631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45981.410573379631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45981.410573379631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45981.410573379631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45981.410573379631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45981.410573379631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45981.410573379631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45981.410573379631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45981.410573379631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45981.410573379631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45981.410573379631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45981.410573379631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45981.410573379631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45981.410573379631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45981.410573379631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45981.410573379631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45981.410573379631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45981.410573379631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45981.410573379631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45981.410573379631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45981.410573379631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45981.410573379631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45981.410573379631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45981.410573379631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45981.410573379631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45981.410573379631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45981.410573379631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45981.410573379631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45981.410573379631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45981.410573379631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45981.410573379631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45981.410573379631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45981.410573379631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45981.410573379631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45981.410573379631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45981.410573379631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45981.410573379631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45981.410573379631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45981.410573379631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45981.410573379631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45981.410573379631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45981.410573379631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45981.410573379631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45981.410573379631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45981.410573379631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45981.410573379631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45981.410573379631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45981.410573379631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45981.410573379631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45981.410573379631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45981.410573379631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45981.410573379631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45981.410573379631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277.92985578703519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45981.410573379631</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9.8142824077513069E-2</v>
      </c>
      <c r="H4" s="95">
        <v>45981.292361111111</v>
      </c>
      <c r="I4" s="113" t="str">
        <f>IFERROR(VLOOKUP(D4,DB!A:F,6,0),"")</f>
        <v>SCECO</v>
      </c>
      <c r="J4" s="113" t="str">
        <f>IFERROR(VLOOKUP(D4,DB!A:G,7,0),"")</f>
        <v>Dead</v>
      </c>
      <c r="K4" s="97" t="s">
        <v>39121</v>
      </c>
      <c r="L4" s="91" t="str">
        <f>IFERROR(VLOOKUP(D4,DB!A:I,9,0),"")</f>
        <v>Latis</v>
      </c>
    </row>
    <row r="5" spans="1:16" ht="15" customHeight="1">
      <c r="A5" s="113" t="s">
        <v>39122</v>
      </c>
      <c r="B5" s="113" t="str">
        <f>IFERROR(VLOOKUP(D5,DB!A:K,11,0),"")</f>
        <v>R4</v>
      </c>
      <c r="C5" s="93">
        <v>5</v>
      </c>
      <c r="D5" s="91" t="s">
        <v>35161</v>
      </c>
      <c r="E5" s="94" t="s">
        <v>39021</v>
      </c>
      <c r="F5" s="95">
        <v>45981.389340277776</v>
      </c>
      <c r="G5" s="96">
        <f t="shared" ca="1" si="0"/>
        <v>2.1233101855614223E-2</v>
      </c>
      <c r="H5" s="95">
        <v>45981.381099537037</v>
      </c>
      <c r="I5" s="113" t="str">
        <f>IFERROR(VLOOKUP(D5,DB!A:F,6,0),"")</f>
        <v>SCECO+STB</v>
      </c>
      <c r="J5" s="113" t="str">
        <f>IFERROR(VLOOKUP(D5,DB!A:G,7,0),"")</f>
        <v>Weak</v>
      </c>
      <c r="K5" s="97" t="s">
        <v>39123</v>
      </c>
      <c r="L5" s="91" t="str">
        <f>IFERROR(VLOOKUP(D5,DB!A:I,9,0),"")</f>
        <v>Latis</v>
      </c>
    </row>
    <row r="6" spans="1:16" ht="15" customHeight="1">
      <c r="A6" s="113"/>
      <c r="B6" s="113" t="str">
        <f>IFERROR(VLOOKUP(D6,DB!A:K,11,0),"")</f>
        <v/>
      </c>
      <c r="C6" s="93"/>
      <c r="D6" s="91"/>
      <c r="E6" s="94"/>
      <c r="F6" s="95"/>
      <c r="G6" s="96">
        <f t="shared" ca="1" si="0"/>
        <v>45981.410573379631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45981.410573379631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45981.410573379631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45981.410573379631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45981.410573379631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45981.410573379631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45981.410573379631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45981.410573379631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45981.410573379631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45981.410573379631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45981.410573379631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45981.410573379631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45981.410573379631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45981.410573379631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45981.410573379631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45981.410573379631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45981.410573379631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45981.410573379631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45981.410573379631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45981.410573379631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45981.410573379631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45981.410573379631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45981.410573379631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45981.410573379631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45981.410573379631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45981.410573379631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45981.410573379631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45981.410573379631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45981.410573379631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45981.410573379631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45981.410573379631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45981.410573379631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45981.410573379631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45981.410573379631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45981.410573379631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45981.410573379631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45981.410573379631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45981.410573379631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45981.410573379631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45981.410573379631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45981.410573379631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45981.410573379631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45981.410573379631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45981.410573379631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45981.410573379631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45981.410573379631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45981.410573379631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45981.410573379631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45981.410573379631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45981.410573379631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45981.410573379631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45981.410573379631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45981.410573379631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45981.410573379631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45981.410573379631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45981.410573379631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45981.410573379631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45981.410573379631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45981.410573379631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45981.410573379631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45981.410573379631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45981.410573379631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45981.410573379631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45981.410573379631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45981.410573379631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45981.410573379631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45981.410573379631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45981.410573379631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45981.410573379631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45981.410573379631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45981.410573379631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45981.410573379631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45981.410573379631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45981.410573379631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45981.410573379631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45981.410573379631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45981.410573379631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45981.410573379631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45981.410573379631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45981.410573379631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45981.410573379631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45981.410573379631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45981.410573379631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45981.410573379631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45981.410573379631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45981.410573379631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45981.410573379631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45981.410573379631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45981.410573379631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45981.410573379631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45981.410573379631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45981.410573379631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45981.410573379631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45981.410573379631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45981.410573379631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45981.410573379631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45981.410573379631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45981.410573379631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45981.410573379631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45981.410573379631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45981.410573379631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45981.410573379631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45981.410573379631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45981.410573379631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45981.410573379631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45981.410573379631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45981.410573379631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45981.410573379631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45981.410573379631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45981.410573379631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45981.410573379631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45981.410573379631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45981.410573379631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45981.410573379631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45981.410573379631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45981.410573379631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45981.410573379631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45981.410573379631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45981.410573379631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45981.410573379631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45981.410573379631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45981.410573379631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45981.410573379631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45981.410573379631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45981.410573379631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45981.410573379631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45981.410573379631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45981.410573379631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45981.410573379631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45981.410573379631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45981.410573379631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45981.410573379631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45981.410573379631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45981.410573379631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45981.410573379631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45981.410573379631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45981.410573379631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45981.410573379631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45981.410573379631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45981.410573379631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45981.410573379631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45981.410573379631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45981.410573379631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45981.410573379631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45981.410573379631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45981.410573379631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45981.410573379631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45981.410573379631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45981.410573379631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45981.410573379631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45981.410573379631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45981.410573379631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45981.410573379631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45981.410573379631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45981.410573379631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45981.410573379631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45981.410573379631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45981.410573379631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45981.410573379631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45981.410573379631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45981.410573379631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45981.410573379631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45981.410573379631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45981.410573379631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45981.410573379631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45981.410573379631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45981.410573379631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45981.410573379631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45981.410573379631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45981.410573379631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45981.410573379631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45981.410573379631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45981.410573379631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45981.410573379631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45981.410573379631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45981.410573379631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45981.410573379631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45981.410573379631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45981.410573379631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45981.410573379631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45981.410573379631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45981.410573379631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45981.410573379631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45981.410573379631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45981.410573379631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45981.410573379631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45981.410573379631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45981.410573379631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45981.410573379631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45981.410573379631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45981.410573379631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45981.410573379631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45981.410573379631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45981.410573379631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45981.410573379631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45981.410573379631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45981.410573379631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45981.410573379631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45981.410573379631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45981.410573379631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45981.410573379631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45981.410573379631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45981.410573379631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45981.410573379631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45981.410573379631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45981.410573379631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45981.410573379631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45981.410573379631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45981.410573379631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45981.410573379631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45981.410573379631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45981.410573379631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45981.410573379631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45981.410573379631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45981.410573379631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45981.410573379631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45981.410573379631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45981.410573379631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45981.410573379631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45981.410573379631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45981.410573379631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45981.410573379631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45981.410573379631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45981.410573379631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45981.410573379631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45981.410573379631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45981.410573379631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45981.410573379631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45981.410573379631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45981.410573379631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45981.410573379631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45981.410573379631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45981.410573379631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45981.410573379631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45981.410573379631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45981.410573379631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45981.410573379631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45981.410573379631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45981.410573379631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45981.410573379631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45981.410573379631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45981.410573379631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45981.410573379631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45981.410573379631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45981.410573379631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45981.410573379631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45981.410573379631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45981.410573379631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45981.410573379631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45981.410573379631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45981.410573379631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45981.410573379631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45981.410573379631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45981.410573379631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45981.410573379631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45981.410573379631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45981.410573379631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45981.410573379631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45981.410573379631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45981.410573379631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45981.410573379631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45981.410573379631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45981.410573379631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45981.410573379631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45981.410573379631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45981.410573379631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45981.410573379631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45981.410573379631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45981.410573379631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45981.410573379631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45981.410573379631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45981.410573379631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45981.410573379631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45981.410573379631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45981.410573379631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45981.410573379631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45981.410573379631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45981.410573379631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45981.410573379631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45981.410573379631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45981.410573379631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45981.410573379631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45981.410573379631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45981.410573379631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45981.410573379631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45981.410573379631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45981.410573379631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45981.410573379631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45981.410573379631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45981.410573379631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45981.410573379631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45981.410573379631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45981.410573379631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45981.410573379631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45981.410573379631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45981.410573379631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45981.410573379631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45981.410573379631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45981.410573379631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45981.410573379631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45981.410573379631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45981.410573379631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45981.410573379631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45981.410573379631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45981.410573379631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45981.410573379631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45981.410573379631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45981.410573379631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45981.410573379631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45981.410573379631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45981.410573379631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45981.410573379631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45981.410573379631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45981.410573379631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45981.410573379631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45981.410573379631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45981.410573379631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45981.410573379631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45981.410573379631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45981.410573379631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45981.410573379631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45981.410573379631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45981.410573379631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45981.410573379631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45981.410573379631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45981.410573379631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45981.410573379631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45981.410573379631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45981.410573379631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45981.410573379631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45981.410573379631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45981.410573379631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45981.410573379631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45981.410573379631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45981.410573379631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45981.410573379631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45981.410573379631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45981.410573379631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45981.410573379631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45981.410573379631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45981.410573379631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45981.410573379631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45981.410573379631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45981.410573379631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45981.410573379631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45981.410573379631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45981.410573379631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45981.410573379631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45981.410573379631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45981.410573379631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45981.410573379631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45981.410573379631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45981.410573379631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45981.410573379631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45981.410573379631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45981.410573379631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45981.410573379631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45981.410573379631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45981.410573379631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45981.410573379631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45981.410573379631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45981.410573379631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45981.410573379631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45981.410573379631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45981.410573379631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45981.410573379631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45981.410573379631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45981.410573379631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45981.410573379631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45981.410573379631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45981.410573379631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45981.410573379631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45981.410573379631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45981.410573379631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45981.410573379631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45981.410573379631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45981.410573379631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45981.410573379631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45981.410573379631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45981.410573379631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45981.410573379631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45981.410573379631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45981.410573379631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45981.410573379631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45981.410573379631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45981.410573379631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45981.410573379631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45981.410573379631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45981.410573379631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45981.410573379631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45981.410573379631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45981.410573379631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45981.410573379631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45981.410573379631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45981.410573379631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45981.410573379631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45981.410573379631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45981.410573379631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45981.410573379631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45981.410573379631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45981.410573379631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45981.410573379631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45981.410573379631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45981.410573379631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45981.410573379631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45981.410573379631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45981.410573379631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45981.410573379631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45981.410573379631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45981.410573379631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45981.410573379631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45981.410573379631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45981.410573379631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45981.410573379631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45981.410573379631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45981.410573379631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45981.410573379631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45981.410573379631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45981.410573379631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45981.410573379631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45981.410573379631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45981.410573379631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45981.410573379631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45981.410573379631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45981.410573379631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45981.410573379631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45981.410573379631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45981.410573379631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45981.410573379631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45981.410573379631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45981.410573379631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45981.410573379631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45981.410573379631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45981.410573379631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45981.410573379631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45981.410573379631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45981.410573379631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45981.410573379631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45981.410573379631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45981.410573379631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45981.410573379631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45981.410573379631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45981.410573379631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45981.410573379631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45981.410573379631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45981.410573379631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45981.410573379631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45981.410573379631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45981.410573379631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45981.410573379631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45981.410573379631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45981.410573379631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45981.410573379631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45981.410573379631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45981.410573379631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45981.410573379631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45981.410573379631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45981.410573379631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45981.410573379631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45981.410573379631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45981.410573379631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45981.410573379631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45981.410573379631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45981.410573379631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45981.410573379631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45981.410573379631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45981.410573379631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45981.410573379631</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89.578513194443076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55.221696064814751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32.749462268518982</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3.8957701388935675</v>
      </c>
      <c r="H5" s="128">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32197</v>
      </c>
      <c r="E6" s="109" t="s">
        <v>39104</v>
      </c>
      <c r="F6" s="128">
        <v>45981.328344907408</v>
      </c>
      <c r="G6" s="111">
        <f ca="1">IFERROR(NOW()-F6,"")</f>
        <v>8.2228472223505378E-2</v>
      </c>
      <c r="H6" s="128">
        <v>45981.322337962964</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1</v>
      </c>
      <c r="D7" s="109" t="s">
        <v>36518</v>
      </c>
      <c r="E7" s="109" t="s">
        <v>39021</v>
      </c>
      <c r="F7" s="128">
        <v>45981.373298611114</v>
      </c>
      <c r="G7" s="111">
        <f ca="1">IFERROR(NOW()-F7,"")</f>
        <v>3.7274768517818302E-2</v>
      </c>
      <c r="H7" s="128">
        <v>45981.360798611109</v>
      </c>
      <c r="I7" s="109" t="str">
        <f>IFERROR(VLOOKUP(D7,DB!A:F,6,0),"")</f>
        <v>SCECO</v>
      </c>
      <c r="J7" s="109" t="str">
        <f>IFERROR(VLOOKUP(D7,DB!A:G,7,0),"")</f>
        <v>Dead</v>
      </c>
      <c r="K7" s="109" t="s">
        <v>39135</v>
      </c>
      <c r="L7" s="109" t="str">
        <f>IFERROR(VLOOKUP(D7,DB!A:I,9,0),"")</f>
        <v>Latis</v>
      </c>
    </row>
    <row r="8" spans="1:13">
      <c r="A8" s="109" t="s">
        <v>39136</v>
      </c>
      <c r="B8" s="109" t="str">
        <f>IFERROR(VLOOKUP(D8,DB!A:K,11,0),"")</f>
        <v>R5</v>
      </c>
      <c r="C8" s="109">
        <v>2</v>
      </c>
      <c r="D8" t="s">
        <v>31274</v>
      </c>
      <c r="E8" s="109" t="s">
        <v>39021</v>
      </c>
      <c r="F8" s="128">
        <v>45981.392025462963</v>
      </c>
      <c r="G8" s="111">
        <f ca="1">IFERROR(NOW()-F8,"")</f>
        <v>1.8547916668467224E-2</v>
      </c>
      <c r="H8" s="128">
        <v>45981.383692129632</v>
      </c>
      <c r="I8" s="109" t="str">
        <f>IFERROR(VLOOKUP(D8,DB!A:F,6,0),"")</f>
        <v>SCECO</v>
      </c>
      <c r="J8" s="109" t="str">
        <f>IFERROR(VLOOKUP(D8,DB!A:G,7,0),"")</f>
        <v>Vandalized</v>
      </c>
      <c r="K8" s="109" t="s">
        <v>39135</v>
      </c>
      <c r="L8" s="109" t="str">
        <f>IFERROR(VLOOKUP(D8,DB!A:I,9,0),"")</f>
        <v>Latis</v>
      </c>
    </row>
    <row r="9" spans="1:13">
      <c r="A9" s="109"/>
      <c r="B9" s="109" t="str">
        <f>IFERROR(VLOOKUP(D9,DB!A:K,11,0),"")</f>
        <v/>
      </c>
      <c r="C9" s="109"/>
      <c r="D9"/>
      <c r="E9" s="109"/>
      <c r="F9" s="109"/>
      <c r="G9" s="111">
        <f ca="1">IFERROR(NOW()-F9,"")</f>
        <v>45981.410573379631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45981.410573379631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45981.410573379631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45981.410573379631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45981.410573379631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45981.410573379631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45981.410573379631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45981.410573379631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45981.410573379631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45981.410573379631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45981.410573379631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45981.410573379631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45981.410573379631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45981.410573379631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45981.410573379631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45981.410573379631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45981.410573379631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45981.410573379631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45981.410573379631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45981.410573379631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45981.410573379631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45981.410573379631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45981.410573379631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45981.410573379631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45981.410573379631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45981.410573379631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45981.410573379631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45981.410573379631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45981.410573379631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45981.410573379631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45981.410573379631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45981.410573379631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45981.410573379631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45981.410573379631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45981.410573379631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45981.410573379631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45981.410573379631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45981.410573379631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45981.410573379631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45981.410573379631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45981.410573379631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45981.410573379631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45981.410573379631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45981.410573379631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45981.410573379631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45981.410573379631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45981.410573379631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45981.410573379631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45981.410573379631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45981.410573379631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45981.410573379631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45981.410573379631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45981.410573379631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45981.410573379631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45981.410573379631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45981.410573379631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45981.410573379631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45981.410573379631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45981.410573379631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45981.410573379631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45981.410573379631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45981.410573379631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45981.410573379631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45981.410573379631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45981.410573379631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45981.410573379631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45981.410573379631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45981.410573379631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45981.410573379631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45981.410573379631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45981.410573379631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45981.410573379631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45981.410573379631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45981.410573379631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45981.410573379631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45981.410573379631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45981.410573379631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45981.410573379631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45981.410573379631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45981.410573379631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45981.410573379631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45981.410573379631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45981.410573379631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45981.410573379631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45981.410573379631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45981.410573379631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45981.410573379631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45981.410573379631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45981.410573379631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45981.410573379631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45981.410573379631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45981.410573379631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45981.410573379631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45981.410573379631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45981.410573379631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45981.410573379631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45981.410573379631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45981.410573379631</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45981.410573379631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45981.410573379631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45981.410573379631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45981.410573379631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45981.410573379631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45981.410573379631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45981.410573379631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45981.410573379631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45981.410573379631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45981.410573379631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45981.410573379631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45981.410573379631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45981.410573379631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45981.410573379631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45981.410573379631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45981.410573379631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45981.410573379631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45981.410573379631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45981.410573379631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45981.410573379631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45981.410573379631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45981.410573379631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45981.410573379631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45981.410573379631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45981.410573379631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45981.410573379631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45981.410573379631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45981.410573379631</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45981.410573379631</v>
      </c>
      <c r="H2" s="121">
        <v>45981.300902777781</v>
      </c>
      <c r="I2" s="119" t="str">
        <f>IFERROR(VLOOKUP(D2,DB!A:F,6,0),"")</f>
        <v>SCECO</v>
      </c>
      <c r="J2" s="119" t="str">
        <f>IFERROR(VLOOKUP(D2,DB!A:G,7,0),"")</f>
        <v>Vandalized</v>
      </c>
      <c r="K2" s="122" t="s">
        <v>39137</v>
      </c>
      <c r="L2" s="123" t="str">
        <f>IFERROR(VLOOKUP(D2,DB!A:I,9,0),"")</f>
        <v>Latis</v>
      </c>
    </row>
    <row r="3" spans="1:16382" ht="31.5" customHeight="1">
      <c r="A3" s="118" t="s">
        <v>39118</v>
      </c>
      <c r="B3" s="119" t="str">
        <f>IFERROR(VLOOKUP(D3,DB!A:K,11,0),"")</f>
        <v>R6</v>
      </c>
      <c r="C3" s="120">
        <v>1</v>
      </c>
      <c r="D3" s="119" t="s">
        <v>36448</v>
      </c>
      <c r="E3" s="109"/>
      <c r="F3" s="121"/>
      <c r="G3" s="104">
        <f t="shared" ca="1" si="0"/>
        <v>45981.410573379631</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45981.410573379631</v>
      </c>
      <c r="H4" s="121">
        <v>45981.34988425926</v>
      </c>
      <c r="I4" s="119" t="str">
        <f>IFERROR(VLOOKUP(D4,DB!A:F,6,0),"")</f>
        <v>SCECO</v>
      </c>
      <c r="J4" s="119" t="str">
        <f>IFERROR(VLOOKUP(D4,DB!A:G,7,0),"")</f>
        <v>Dead+No BB Design</v>
      </c>
      <c r="K4" s="122" t="s">
        <v>39138</v>
      </c>
      <c r="L4" s="123" t="str">
        <f>IFERROR(VLOOKUP(D4,DB!A:I,9,0),"")</f>
        <v>Latis</v>
      </c>
    </row>
    <row r="5" spans="1:16382" ht="31.5" customHeight="1">
      <c r="A5" s="118"/>
      <c r="B5" s="119" t="str">
        <f>IFERROR(VLOOKUP(D5,DB!A:K,11,0),"")</f>
        <v/>
      </c>
      <c r="C5" s="120"/>
      <c r="D5" s="119"/>
      <c r="E5" s="109"/>
      <c r="F5" s="121"/>
      <c r="G5" s="104">
        <f t="shared" ca="1" si="0"/>
        <v>45981.410573379631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45981.410573379631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45981.410573379631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45981.410573379631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45981.410573379631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45981.410573379631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45981.410573379631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45981.410573379631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45981.410573379631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45981.410573379631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45981.410573379631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45981.410573379631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45981.410573379631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45981.410573379631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45981.410573379631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45981.410573379631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45981.410573379631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45981.410573379631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45981.410573379631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45981.410573379631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45981.410573379631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45981.410573379631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45981.410573379631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45981.410573379631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45981.410573379631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45981.410573379631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45981.410573379631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45981.410573379631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45981.410573379631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45981.410573379631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45981.410573379631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45981.410573379631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45981.410573379631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45981.410573379631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45981.410573379631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45981.410573379631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45981.410573379631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45981.410573379631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45981.410573379631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45981.410573379631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45981.410573379631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45981.410573379631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45981.410573379631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45981.410573379631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45981.410573379631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45981.410573379631</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